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uggt\AppData\Roaming\iManage\Work\Recent\Transmission Pricing\"/>
    </mc:Choice>
  </mc:AlternateContent>
  <xr:revisionPtr revIDLastSave="0" documentId="13_ncr:1_{ED41AB80-18FA-40F5-9592-B9B3C4D07548}" xr6:coauthVersionLast="46" xr6:coauthVersionMax="47" xr10:uidLastSave="{00000000-0000-0000-0000-000000000000}"/>
  <bookViews>
    <workbookView xWindow="-20617" yWindow="-2093" windowWidth="20715" windowHeight="13276" activeTab="2" xr2:uid="{DB757854-A885-42DC-8B5B-14124A3A1489}"/>
  </bookViews>
  <sheets>
    <sheet name="Title" sheetId="16" r:id="rId1"/>
    <sheet name="Overview" sheetId="17" r:id="rId2"/>
    <sheet name="Output" sheetId="20" r:id="rId3"/>
    <sheet name="Calculations" sheetId="21" r:id="rId4"/>
    <sheet name="Inputs" sheetId="23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ANSICList">[1]ANSIC!$B$1:$B$37</definedName>
    <definedName name="ANZSIC">OFFSET([2]QuarterlyElectricitySalesbyComp!$J$5,0,0,COUNTA([2]QuarterlyElectricitySalesbyComp!$J:$J)-1,1)</definedName>
    <definedName name="Cap" localSheetId="2">#REF!</definedName>
    <definedName name="Cap">#REF!</definedName>
    <definedName name="Colour_Index">[3]Nodes!$U$4:$V$8</definedName>
    <definedName name="CombinedSector">OFFSET('[2]Old QuarterlyElectricitySales'!$K$4,0,0,COUNTA('[2]Old QuarterlyElectricitySales'!$K:$K)-1,1)</definedName>
    <definedName name="Cond_RCP3">[4]Inputs!$D$23</definedName>
    <definedName name="Cond_RCP4">[4]Inputs!$E$23</definedName>
    <definedName name="CT_rate">[4]Inputs!$B$15</definedName>
    <definedName name="CurrentSurvey" localSheetId="2">#REF!</definedName>
    <definedName name="CurrentSurvey">#REF!</definedName>
    <definedName name="DOM_LRG" localSheetId="2">#REF!</definedName>
    <definedName name="DOM_LRG">#REF!</definedName>
    <definedName name="DOM_MED" localSheetId="2">#REF!</definedName>
    <definedName name="DOM_MED">#REF!</definedName>
    <definedName name="DOM_SM" localSheetId="2">#REF!</definedName>
    <definedName name="DOM_SM">#REF!</definedName>
    <definedName name="DYE">OFFSET('[2]Old QuarterlyElectricitySales'!$H$4,0,0,COUNTA('[2]Old QuarterlyElectricitySales'!$H:$H)-1,1)</definedName>
    <definedName name="FARM_LRG" localSheetId="2">#REF!</definedName>
    <definedName name="FARM_LRG">#REF!</definedName>
    <definedName name="FARM_MED" localSheetId="2">#REF!</definedName>
    <definedName name="FARM_MED">#REF!</definedName>
    <definedName name="FARM_SM" localSheetId="2">#REF!</definedName>
    <definedName name="FARM_SM">#REF!</definedName>
    <definedName name="Font_Colour">[3]Nodes!$M$1:$M$65536</definedName>
    <definedName name="GWhtoPJ">1/277.778</definedName>
    <definedName name="hydro_temp">#REF!</definedName>
    <definedName name="Incentive_rate">[4]Inputs!$B$14</definedName>
    <definedName name="input_05" localSheetId="2">#REF!</definedName>
    <definedName name="input_05">#REF!</definedName>
    <definedName name="JYE">OFFSET('[2]Old QuarterlyElectricitySales'!$F$4,0,0,COUNTA('[2]Old QuarterlyElectricitySales'!$F:$F)-1,1)</definedName>
    <definedName name="Line_Colour">[3]Lines!$C$1:$C$65536</definedName>
    <definedName name="Line_Colours">[3]Lines!$K$3:$N$9</definedName>
    <definedName name="Line_Parameters">[3]Lines!$B$3:$I$11</definedName>
    <definedName name="Line_Type">[3]Lines!$C$1:$C$65536</definedName>
    <definedName name="Line_Types">[3]Lines!$B$3:$B$11</definedName>
    <definedName name="MWhtoPJ">0.0000036</definedName>
    <definedName name="MYE" comment="Selects MYE column">OFFSET('[2]Old QuarterlyElectricitySales'!$E$4,0,0,COUNTA('[2]Old QuarterlyElectricitySales'!$E:$E)-1,1)</definedName>
    <definedName name="Net_generation">[5]StationID!$N$3:$Q$153</definedName>
    <definedName name="Node_Colours">[3]Nodes!$P$4:$S$12</definedName>
    <definedName name="Node_Line_Colour">[3]Nodes!$G$1:$G$65536</definedName>
    <definedName name="Node_Parameters">[3]Nodes!$B$4:$N$12</definedName>
    <definedName name="Node_Shape_Colour">[3]Nodes!$C$1:$C$65536</definedName>
    <definedName name="Node_Type">[3]Nodes!$C$1:$C$65536</definedName>
    <definedName name="Node_Types">[3]Nodes!$B$4:$B$12</definedName>
    <definedName name="Note">[6]Value!$A:$D</definedName>
    <definedName name="Pal_Workbook_GUID" hidden="1">"6S1JHEHENLE191V518WIWCLK"</definedName>
    <definedName name="PJfromGWh">277.778</definedName>
    <definedName name="_xlnm.Print_Area" localSheetId="0">Title!$A$1:$P$36</definedName>
    <definedName name="qryNorthpowerInfoRequestAugust03Part2" localSheetId="2">#REF!</definedName>
    <definedName name="qryNorthpowerInfoRequestAugust03Part2">#REF!</definedName>
    <definedName name="RCP3_growth">[4]Inputs!$D$10</definedName>
    <definedName name="RCP4_growth">[4]Inputs!$E$10</definedName>
    <definedName name="Remedial" localSheetId="2">#REF!</definedName>
    <definedName name="Remedial">#REF!</definedName>
    <definedName name="RetailerLinesCharges">OFFSET('[2]Old QuarterlyElectricitySales'!$L$4,0,0,COUNTA('[2]Old QuarterlyElectricitySales'!$L:$L)-2,1)</definedName>
    <definedName name="RetailerLinesChargesContact">OFFSET([2]QuarterlyElectricitySalesbyComp!$L$5,0,0,COUNTA([2]QuarterlyElectricitySalesbyComp!$L:$L)-3,1)</definedName>
    <definedName name="RetailerLinesChargesEnergyDirect">OFFSET([2]QuarterlyElectricitySalesbyComp!$R$5,0,0,COUNTA([2]QuarterlyElectricitySalesbyComp!$R:$R)-3,1)</definedName>
    <definedName name="RetailerLinesChargesEnergyOnline">OFFSET([2]QuarterlyElectricitySalesbyComp!$M$5,0,0,COUNTA([2]QuarterlyElectricitySalesbyComp!$M:$M)-3,1)</definedName>
    <definedName name="RetailerLinesChargesGenesis">OFFSET([2]QuarterlyElectricitySalesbyComp!$N$5,0,0,COUNTA([2]QuarterlyElectricitySalesbyComp!$N:$N)-3,1)</definedName>
    <definedName name="RetailerLinesChargesKCE">OFFSET([2]QuarterlyElectricitySalesbyComp!$W$5,0,0,COUNTA([2]QuarterlyElectricitySalesbyComp!$W:$W)-3,1)</definedName>
    <definedName name="RetailerLinesChargesMeridian">OFFSET([2]QuarterlyElectricitySalesbyComp!$S$5,0,0,COUNTA([2]QuarterlyElectricitySalesbyComp!$S:$S)-3,1)</definedName>
    <definedName name="RetailerLinesChargesMRP">OFFSET([2]QuarterlyElectricitySalesbyComp!$V$5,0,0,COUNTA([2]QuarterlyElectricitySalesbyComp!$V:$V)-3,1)</definedName>
    <definedName name="RetailerLinesChargesNova">OFFSET([2]QuarterlyElectricitySalesbyComp!$Q$5,0,0,COUNTA([2]QuarterlyElectricitySalesbyComp!$Q:$Q)-3,1)</definedName>
    <definedName name="RetailerLinesChargesPowershop">OFFSET([2]QuarterlyElectricitySalesbyComp!$U$5,0,0,COUNTA([2]QuarterlyElectricitySalesbyComp!$U:$U)-3,1)</definedName>
    <definedName name="RetailerLinesChargesPulse">OFFSET([2]QuarterlyElectricitySalesbyComp!$O$5,0,0,COUNTA([2]QuarterlyElectricitySalesbyComp!$O:$O)-3,1)</definedName>
    <definedName name="RetailerLinesChargesSimply">OFFSET([2]QuarterlyElectricitySalesbyComp!$P$5,0,0,COUNTA([2]QuarterlyElectricitySalesbyComp!$P:$P)-3,1)</definedName>
    <definedName name="RetailerLinesChargesTrustpower">OFFSET([2]QuarterlyElectricitySalesbyComp!$T$5,0,0,COUNTA([2]QuarterlyElectricitySalesbyComp!$T:$T)-3,1)</definedName>
    <definedName name="RetailerList">'[1]Customer Data'!$A$1:$A$14</definedName>
    <definedName name="RetailerOtherCostsAndMargins">OFFSET('[2]Old QuarterlyElectricitySales'!$P$4,0,0,COUNTA('[2]Old QuarterlyElectricitySales'!$P:$P)-2,1)</definedName>
    <definedName name="RetailerOtherCostsAndMarginsContact">OFFSET([2]QuarterlyElectricitySalesbyComp!$AB$5,0,0,COUNTA([2]QuarterlyElectricitySalesbyComp!$AB:$AB)-3,1)</definedName>
    <definedName name="RetailerOtherCostsAndMarginsEnergyDirect">OFFSET([2]QuarterlyElectricitySalesbyComp!$AH$5,0,0,COUNTA([2]QuarterlyElectricitySalesbyComp!$AH:$AH)-3,1)</definedName>
    <definedName name="RetailerOtherCostsAndMarginsEnergyOnline">OFFSET([2]QuarterlyElectricitySalesbyComp!$AC$5,0,0,COUNTA([2]QuarterlyElectricitySalesbyComp!$AC:$AC)-3,1)</definedName>
    <definedName name="RetailerOtherCostsAndMarginsGenesis">OFFSET([2]QuarterlyElectricitySalesbyComp!$AD$5,0,0,COUNTA([2]QuarterlyElectricitySalesbyComp!$AD:$AD)-3,1)</definedName>
    <definedName name="RetailerOtherCostsAndMarginsKCE">OFFSET([2]QuarterlyElectricitySalesbyComp!$AM$5,0,0,COUNTA([2]QuarterlyElectricitySalesbyComp!$AM:$AM)-3,1)</definedName>
    <definedName name="RetailerOtherCostsAndMarginsMeridian">OFFSET([2]QuarterlyElectricitySalesbyComp!$AI$5,0,0,COUNTA([2]QuarterlyElectricitySalesbyComp!$AI:$AI)-3,1)</definedName>
    <definedName name="RetailerOtherCostsAndMarginsMRP">OFFSET([2]QuarterlyElectricitySalesbyComp!$AL$5,0,0,COUNTA([2]QuarterlyElectricitySalesbyComp!$AL:$AL)-3,1)</definedName>
    <definedName name="RetailerOtherCostsAndMarginsNova">OFFSET([2]QuarterlyElectricitySalesbyComp!$AG$5,0,0,COUNTA([2]QuarterlyElectricitySalesbyComp!$AG:$AG)-3,1)</definedName>
    <definedName name="RetailerOtherCostsAndMarginsPowershop">OFFSET([2]QuarterlyElectricitySalesbyComp!$AK$5,0,0,COUNTA([2]QuarterlyElectricitySalesbyComp!$AK:$AK)-3,1)</definedName>
    <definedName name="RetailerOtherCostsAndMarginsPulse">OFFSET([2]QuarterlyElectricitySalesbyComp!$AE$5,0,0,COUNTA([2]QuarterlyElectricitySalesbyComp!$AE:$AE)-3,1)</definedName>
    <definedName name="RetailerOtherCostsAndMarginsSimply">OFFSET([2]QuarterlyElectricitySalesbyComp!$AF$5,0,0,COUNTA([2]QuarterlyElectricitySalesbyComp!$AF:$AF)-3,1)</definedName>
    <definedName name="RetailerOtherCostsAndMarginsTrustpower">OFFSET([2]QuarterlyElectricitySalesbyComp!$AJ$5,0,0,COUNTA([2]QuarterlyElectricitySalesbyComp!$AJ:$AJ)-3,1)</definedName>
    <definedName name="RiskAfterRecalcMacro" hidden="1">""</definedName>
    <definedName name="RiskAfterSimMacro" hidden="1">""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YE">OFFSET('[2]Old QuarterlyElectricitySales'!$G$4,0,0,COUNTA('[2]Old QuarterlyElectricitySales'!$G:$G)-1,1)</definedName>
    <definedName name="temp" localSheetId="2">#REF!</definedName>
    <definedName name="temp">#REF!</definedName>
    <definedName name="test">'[6]PY2020-21'!$C:$C</definedName>
    <definedName name="TotalSales">OFFSET('[2]Old QuarterlyElectricitySales'!$Q$4,0,0,COUNTA('[2]Old QuarterlyElectricitySales'!$Q:$Q)-2,1)</definedName>
    <definedName name="Trans_RCP3">[4]Inputs!$D$22</definedName>
    <definedName name="Trans_RCP4">[4]Inputs!$E$22</definedName>
    <definedName name="TWhtoPJ">3.6</definedName>
    <definedName name="unapproved_listed">[4]Inputs!$B$16</definedName>
    <definedName name="unapproved_major">[4]Inputs!$B$17</definedName>
    <definedName name="VolumeSold">OFFSET('[2]Old QuarterlyElectricitySales'!$R$4,0,0,COUNTA('[2]Old QuarterlyElectricitySales'!$R:$R)-2,1)</definedName>
    <definedName name="VolumeSoldContact">OFFSET([2]QuarterlyElectricitySalesbyComp!$AQ$5,0,0,COUNTA([2]QuarterlyElectricitySalesbyComp!$AQ:$AQ)-3,1)</definedName>
    <definedName name="VolumeSoldEnergyDirect">OFFSET([2]QuarterlyElectricitySalesbyComp!$AW$5,0,0,COUNTA([2]QuarterlyElectricitySalesbyComp!$AW:$AW)-3,1)</definedName>
    <definedName name="VolumeSoldEnergyOnline">OFFSET([2]QuarterlyElectricitySalesbyComp!$AR$5,0,0,COUNTA([2]QuarterlyElectricitySalesbyComp!$AR:$AR)-3,1)</definedName>
    <definedName name="VolumeSoldGenesis">OFFSET([2]QuarterlyElectricitySalesbyComp!$AS$5,0,0,COUNTA([2]QuarterlyElectricitySalesbyComp!$AS:$AS)-3,1)</definedName>
    <definedName name="VolumeSoldKCE">OFFSET([2]QuarterlyElectricitySalesbyComp!$BB$5,0,0,COUNTA([2]QuarterlyElectricitySalesbyComp!$BB:$BB)-3,1)</definedName>
    <definedName name="VolumeSoldMeridian">OFFSET([2]QuarterlyElectricitySalesbyComp!$AX$5,0,0,COUNTA([2]QuarterlyElectricitySalesbyComp!$AX:$AX)-3,1)</definedName>
    <definedName name="VolumeSoldMRP">OFFSET([2]QuarterlyElectricitySalesbyComp!$BA$5,0,0,COUNTA([2]QuarterlyElectricitySalesbyComp!$BA:$BA)-3,1)</definedName>
    <definedName name="VolumeSoldNova">OFFSET([2]QuarterlyElectricitySalesbyComp!$AV$5,0,0,COUNTA([2]QuarterlyElectricitySalesbyComp!$AV:$AV)-3,1)</definedName>
    <definedName name="VolumeSoldPowershop">OFFSET([2]QuarterlyElectricitySalesbyComp!$AZ$5,0,0,COUNTA([2]QuarterlyElectricitySalesbyComp!$AZ:$AZ)-3,1)</definedName>
    <definedName name="VolumeSoldPulse">OFFSET([2]QuarterlyElectricitySalesbyComp!$AT$5,0,0,COUNTA([2]QuarterlyElectricitySalesbyComp!$AT:$AT)-3,1)</definedName>
    <definedName name="VolumeSoldSimply">OFFSET([2]QuarterlyElectricitySalesbyComp!$AU$5,0,0,COUNTA([2]QuarterlyElectricitySalesbyComp!$AU:$AU)-3,1)</definedName>
    <definedName name="VolumeSoldTotal">OFFSET([2]QuarterlyElectricitySalesbyComp!$BD$5,0,0,COUNTA([2]QuarterlyElectricitySalesbyComp!$BD:$BD)-3,1)</definedName>
    <definedName name="VolumeSoldTrustpower">OFFSET([2]QuarterlyElectricitySalesbyComp!$AY$5,0,0,COUNTA([2]QuarterlyElectricitySalesbyComp!$AY:$AY)-3,1)</definedName>
    <definedName name="WACC2_pt">[4]Inputs!$C$21</definedName>
    <definedName name="WACC3_pt">[4]Inputs!$D$21</definedName>
    <definedName name="WACC4_pt">[4]Inputs!$E$21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1" l="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8" i="21"/>
  <c r="G9" i="21" l="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8" i="21"/>
  <c r="G16" i="20" l="1"/>
  <c r="G24" i="20"/>
  <c r="G32" i="20"/>
  <c r="D148" i="23"/>
  <c r="G28" i="20" s="1"/>
  <c r="D149" i="23"/>
  <c r="G36" i="20" s="1"/>
  <c r="D150" i="23"/>
  <c r="G11" i="20" s="1"/>
  <c r="D151" i="23"/>
  <c r="G25" i="20" s="1"/>
  <c r="D152" i="23"/>
  <c r="G35" i="20" s="1"/>
  <c r="D153" i="23"/>
  <c r="G10" i="20" s="1"/>
  <c r="D154" i="23"/>
  <c r="G30" i="20" s="1"/>
  <c r="D155" i="23"/>
  <c r="G33" i="20" s="1"/>
  <c r="D156" i="23"/>
  <c r="G22" i="20" s="1"/>
  <c r="D157" i="23"/>
  <c r="G14" i="20" s="1"/>
  <c r="D158" i="23"/>
  <c r="G21" i="20" s="1"/>
  <c r="D159" i="23"/>
  <c r="G18" i="20" s="1"/>
  <c r="D160" i="23"/>
  <c r="D161" i="23"/>
  <c r="G27" i="20" s="1"/>
  <c r="D162" i="23"/>
  <c r="D163" i="23"/>
  <c r="G17" i="20" s="1"/>
  <c r="D164" i="23"/>
  <c r="G20" i="20" s="1"/>
  <c r="D165" i="23"/>
  <c r="G15" i="20" s="1"/>
  <c r="D166" i="23"/>
  <c r="G31" i="20" s="1"/>
  <c r="D167" i="23"/>
  <c r="G29" i="20" s="1"/>
  <c r="D168" i="23"/>
  <c r="G19" i="20" s="1"/>
  <c r="D169" i="23"/>
  <c r="G26" i="20" s="1"/>
  <c r="D170" i="23"/>
  <c r="G13" i="20" s="1"/>
  <c r="D171" i="23"/>
  <c r="G23" i="20" s="1"/>
  <c r="D172" i="23"/>
  <c r="G12" i="20" s="1"/>
  <c r="D173" i="23"/>
  <c r="G34" i="20" s="1"/>
  <c r="D147" i="23"/>
  <c r="D176" i="23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26" i="21"/>
  <c r="L27" i="21"/>
  <c r="L28" i="21"/>
  <c r="L29" i="21"/>
  <c r="L30" i="21"/>
  <c r="L31" i="21"/>
  <c r="L32" i="21"/>
  <c r="L33" i="21"/>
  <c r="L34" i="21"/>
  <c r="L8" i="21"/>
  <c r="K8" i="21"/>
  <c r="K9" i="21"/>
  <c r="K10" i="21"/>
  <c r="K11" i="21"/>
  <c r="K12" i="21"/>
  <c r="K13" i="21"/>
  <c r="K14" i="21"/>
  <c r="K15" i="21"/>
  <c r="K16" i="21"/>
  <c r="K17" i="21"/>
  <c r="K18" i="21"/>
  <c r="K19" i="21"/>
  <c r="K20" i="21"/>
  <c r="K21" i="21"/>
  <c r="K22" i="21"/>
  <c r="K23" i="21"/>
  <c r="K24" i="21"/>
  <c r="K25" i="21"/>
  <c r="K26" i="21"/>
  <c r="K27" i="21"/>
  <c r="K28" i="21"/>
  <c r="K29" i="21"/>
  <c r="K30" i="21"/>
  <c r="K31" i="21"/>
  <c r="K32" i="21"/>
  <c r="K33" i="21"/>
  <c r="K34" i="21"/>
  <c r="G38" i="20" l="1"/>
  <c r="D177" i="23"/>
  <c r="H9" i="21"/>
  <c r="I9" i="21"/>
  <c r="J9" i="21"/>
  <c r="H10" i="21"/>
  <c r="I10" i="21"/>
  <c r="J10" i="21"/>
  <c r="H11" i="21"/>
  <c r="I11" i="21"/>
  <c r="J11" i="21"/>
  <c r="H12" i="21"/>
  <c r="I12" i="21"/>
  <c r="J12" i="21"/>
  <c r="H13" i="21"/>
  <c r="I13" i="21"/>
  <c r="J13" i="21"/>
  <c r="H14" i="21"/>
  <c r="I14" i="21"/>
  <c r="J14" i="21"/>
  <c r="H15" i="21"/>
  <c r="I15" i="21"/>
  <c r="J15" i="21"/>
  <c r="H16" i="21"/>
  <c r="I16" i="21"/>
  <c r="J16" i="21"/>
  <c r="H17" i="21"/>
  <c r="I17" i="21"/>
  <c r="J17" i="21"/>
  <c r="H18" i="21"/>
  <c r="I18" i="21"/>
  <c r="J18" i="21"/>
  <c r="H19" i="21"/>
  <c r="I19" i="21"/>
  <c r="J19" i="21"/>
  <c r="H20" i="21"/>
  <c r="I20" i="21"/>
  <c r="J20" i="21"/>
  <c r="H21" i="21"/>
  <c r="I21" i="21"/>
  <c r="J21" i="21"/>
  <c r="H22" i="21"/>
  <c r="I22" i="21"/>
  <c r="J22" i="21"/>
  <c r="H23" i="21"/>
  <c r="I23" i="21"/>
  <c r="J23" i="21"/>
  <c r="H24" i="21"/>
  <c r="I24" i="21"/>
  <c r="J24" i="21"/>
  <c r="H25" i="21"/>
  <c r="I25" i="21"/>
  <c r="J25" i="21"/>
  <c r="H26" i="21"/>
  <c r="I26" i="21"/>
  <c r="J26" i="21"/>
  <c r="H27" i="21"/>
  <c r="I27" i="21"/>
  <c r="J27" i="21"/>
  <c r="H28" i="21"/>
  <c r="I28" i="21"/>
  <c r="J28" i="21"/>
  <c r="H29" i="21"/>
  <c r="I29" i="21"/>
  <c r="J29" i="21"/>
  <c r="H30" i="21"/>
  <c r="I30" i="21"/>
  <c r="J30" i="21"/>
  <c r="H31" i="21"/>
  <c r="I31" i="21"/>
  <c r="J31" i="21"/>
  <c r="H32" i="21"/>
  <c r="I32" i="21"/>
  <c r="J32" i="21"/>
  <c r="H33" i="21"/>
  <c r="I33" i="21"/>
  <c r="J33" i="21"/>
  <c r="H34" i="21"/>
  <c r="I34" i="21"/>
  <c r="J34" i="21"/>
  <c r="I8" i="21"/>
  <c r="J8" i="21"/>
  <c r="H8" i="21"/>
  <c r="E3" i="21" l="1"/>
  <c r="E5" i="21"/>
  <c r="E4" i="21" l="1"/>
  <c r="G68" i="23"/>
  <c r="Q8" i="21" s="1"/>
  <c r="G69" i="23"/>
  <c r="P9" i="21" s="1"/>
  <c r="G70" i="23"/>
  <c r="P10" i="21" s="1"/>
  <c r="G71" i="23"/>
  <c r="Q11" i="21" s="1"/>
  <c r="G72" i="23"/>
  <c r="P12" i="21" s="1"/>
  <c r="G73" i="23"/>
  <c r="Q13" i="21" s="1"/>
  <c r="G74" i="23"/>
  <c r="Q14" i="21" s="1"/>
  <c r="G75" i="23"/>
  <c r="P15" i="21" s="1"/>
  <c r="G76" i="23"/>
  <c r="P16" i="21" s="1"/>
  <c r="G77" i="23"/>
  <c r="P17" i="21" s="1"/>
  <c r="G78" i="23"/>
  <c r="P18" i="21" s="1"/>
  <c r="G79" i="23"/>
  <c r="Q19" i="21" s="1"/>
  <c r="G80" i="23"/>
  <c r="P20" i="21" s="1"/>
  <c r="G81" i="23"/>
  <c r="Q21" i="21" s="1"/>
  <c r="G82" i="23"/>
  <c r="P22" i="21" s="1"/>
  <c r="G83" i="23"/>
  <c r="P23" i="21" s="1"/>
  <c r="G84" i="23"/>
  <c r="P24" i="21" s="1"/>
  <c r="G85" i="23"/>
  <c r="G86" i="23"/>
  <c r="P26" i="21" s="1"/>
  <c r="G87" i="23"/>
  <c r="Q27" i="21" s="1"/>
  <c r="G88" i="23"/>
  <c r="P28" i="21" s="1"/>
  <c r="G89" i="23"/>
  <c r="Q29" i="21" s="1"/>
  <c r="G90" i="23"/>
  <c r="P30" i="21" s="1"/>
  <c r="G91" i="23"/>
  <c r="P31" i="21" s="1"/>
  <c r="G92" i="23"/>
  <c r="P32" i="21" s="1"/>
  <c r="G93" i="23"/>
  <c r="P33" i="21" s="1"/>
  <c r="G94" i="23"/>
  <c r="P34" i="21" s="1"/>
  <c r="D68" i="23"/>
  <c r="E68" i="23"/>
  <c r="F68" i="23"/>
  <c r="O8" i="21" s="1"/>
  <c r="D69" i="23"/>
  <c r="E69" i="23"/>
  <c r="F69" i="23"/>
  <c r="O9" i="21" s="1"/>
  <c r="D70" i="23"/>
  <c r="E70" i="23"/>
  <c r="F70" i="23"/>
  <c r="O10" i="21" s="1"/>
  <c r="D71" i="23"/>
  <c r="E71" i="23"/>
  <c r="N11" i="21" s="1"/>
  <c r="F71" i="23"/>
  <c r="D72" i="23"/>
  <c r="E72" i="23"/>
  <c r="F72" i="23"/>
  <c r="D73" i="23"/>
  <c r="E73" i="23"/>
  <c r="F73" i="23"/>
  <c r="D74" i="23"/>
  <c r="M14" i="21" s="1"/>
  <c r="E74" i="23"/>
  <c r="F74" i="23"/>
  <c r="O14" i="21" s="1"/>
  <c r="D75" i="23"/>
  <c r="M15" i="21" s="1"/>
  <c r="E75" i="23"/>
  <c r="F75" i="23"/>
  <c r="O15" i="21" s="1"/>
  <c r="D76" i="23"/>
  <c r="E76" i="23"/>
  <c r="F76" i="23"/>
  <c r="O16" i="21" s="1"/>
  <c r="D77" i="23"/>
  <c r="E77" i="23"/>
  <c r="F77" i="23"/>
  <c r="O17" i="21" s="1"/>
  <c r="D78" i="23"/>
  <c r="E78" i="23"/>
  <c r="F78" i="23"/>
  <c r="O18" i="21" s="1"/>
  <c r="D79" i="23"/>
  <c r="E79" i="23"/>
  <c r="N19" i="21" s="1"/>
  <c r="F79" i="23"/>
  <c r="D80" i="23"/>
  <c r="E80" i="23"/>
  <c r="N20" i="21" s="1"/>
  <c r="F80" i="23"/>
  <c r="D81" i="23"/>
  <c r="E81" i="23"/>
  <c r="F81" i="23"/>
  <c r="D82" i="23"/>
  <c r="M22" i="21" s="1"/>
  <c r="E82" i="23"/>
  <c r="F82" i="23"/>
  <c r="O22" i="21" s="1"/>
  <c r="D83" i="23"/>
  <c r="M23" i="21" s="1"/>
  <c r="E83" i="23"/>
  <c r="F83" i="23"/>
  <c r="O23" i="21" s="1"/>
  <c r="D84" i="23"/>
  <c r="E84" i="23"/>
  <c r="F84" i="23"/>
  <c r="O24" i="21" s="1"/>
  <c r="D85" i="23"/>
  <c r="E85" i="23"/>
  <c r="F85" i="23"/>
  <c r="D86" i="23"/>
  <c r="E86" i="23"/>
  <c r="F86" i="23"/>
  <c r="O26" i="21" s="1"/>
  <c r="D87" i="23"/>
  <c r="E87" i="23"/>
  <c r="N27" i="21" s="1"/>
  <c r="F87" i="23"/>
  <c r="D88" i="23"/>
  <c r="E88" i="23"/>
  <c r="N28" i="21" s="1"/>
  <c r="F88" i="23"/>
  <c r="D89" i="23"/>
  <c r="E89" i="23"/>
  <c r="F89" i="23"/>
  <c r="D90" i="23"/>
  <c r="M30" i="21" s="1"/>
  <c r="E90" i="23"/>
  <c r="F90" i="23"/>
  <c r="O30" i="21" s="1"/>
  <c r="D91" i="23"/>
  <c r="M31" i="21" s="1"/>
  <c r="E91" i="23"/>
  <c r="F91" i="23"/>
  <c r="O31" i="21" s="1"/>
  <c r="D92" i="23"/>
  <c r="E92" i="23"/>
  <c r="F92" i="23"/>
  <c r="O32" i="21" s="1"/>
  <c r="D93" i="23"/>
  <c r="E93" i="23"/>
  <c r="F93" i="23"/>
  <c r="O33" i="21" s="1"/>
  <c r="D94" i="23"/>
  <c r="E94" i="23"/>
  <c r="F94" i="23"/>
  <c r="O34" i="21" s="1"/>
  <c r="D96" i="23"/>
  <c r="E96" i="23"/>
  <c r="F96" i="23"/>
  <c r="G96" i="23"/>
  <c r="N16" i="21" l="1"/>
  <c r="N12" i="21"/>
  <c r="N32" i="21"/>
  <c r="M19" i="21"/>
  <c r="M11" i="21"/>
  <c r="M32" i="21"/>
  <c r="N21" i="21"/>
  <c r="M16" i="21"/>
  <c r="M8" i="21"/>
  <c r="N8" i="21"/>
  <c r="N13" i="21"/>
  <c r="O29" i="21"/>
  <c r="M27" i="21"/>
  <c r="N24" i="21"/>
  <c r="O21" i="21"/>
  <c r="O13" i="21"/>
  <c r="N29" i="21"/>
  <c r="M24" i="21"/>
  <c r="O28" i="21"/>
  <c r="O20" i="21"/>
  <c r="O12" i="21"/>
  <c r="P25" i="21"/>
  <c r="G97" i="23"/>
  <c r="O25" i="21"/>
  <c r="F97" i="23"/>
  <c r="M20" i="21"/>
  <c r="N17" i="21"/>
  <c r="M12" i="21"/>
  <c r="N33" i="21"/>
  <c r="M28" i="21"/>
  <c r="N25" i="21"/>
  <c r="E97" i="23"/>
  <c r="D97" i="23"/>
  <c r="M29" i="21"/>
  <c r="N26" i="21"/>
  <c r="M21" i="21"/>
  <c r="N18" i="21"/>
  <c r="M13" i="21"/>
  <c r="N10" i="21"/>
  <c r="N34" i="21"/>
  <c r="M34" i="21"/>
  <c r="N31" i="21"/>
  <c r="M26" i="21"/>
  <c r="N23" i="21"/>
  <c r="M18" i="21"/>
  <c r="N15" i="21"/>
  <c r="M10" i="21"/>
  <c r="N9" i="21"/>
  <c r="M33" i="21"/>
  <c r="N30" i="21"/>
  <c r="O27" i="21"/>
  <c r="M25" i="21"/>
  <c r="N22" i="21"/>
  <c r="O19" i="21"/>
  <c r="M17" i="21"/>
  <c r="N14" i="21"/>
  <c r="O11" i="21"/>
  <c r="M9" i="21"/>
  <c r="P27" i="21"/>
  <c r="P19" i="21"/>
  <c r="P11" i="21"/>
  <c r="Q33" i="21"/>
  <c r="Q25" i="21"/>
  <c r="Q17" i="21"/>
  <c r="Q9" i="21"/>
  <c r="Q32" i="21"/>
  <c r="P29" i="21"/>
  <c r="Q24" i="21"/>
  <c r="P21" i="21"/>
  <c r="Q16" i="21"/>
  <c r="P13" i="21"/>
  <c r="Q30" i="21"/>
  <c r="P14" i="21"/>
  <c r="P8" i="21"/>
  <c r="Q28" i="21"/>
  <c r="Q20" i="21"/>
  <c r="Q12" i="21"/>
  <c r="Q22" i="21"/>
  <c r="Q31" i="21"/>
  <c r="Q23" i="21"/>
  <c r="Q15" i="21"/>
  <c r="Q34" i="21"/>
  <c r="Q26" i="21"/>
  <c r="Q18" i="21"/>
  <c r="Q10" i="21"/>
  <c r="C71" i="21" l="1"/>
  <c r="C56" i="20" s="1"/>
  <c r="C70" i="21"/>
  <c r="C78" i="20" s="1"/>
  <c r="C69" i="21"/>
  <c r="C67" i="20" s="1"/>
  <c r="C68" i="21"/>
  <c r="C77" i="20" s="1"/>
  <c r="C67" i="21"/>
  <c r="C64" i="20" s="1"/>
  <c r="C66" i="21"/>
  <c r="C71" i="20" s="1"/>
  <c r="C65" i="21"/>
  <c r="C61" i="20" s="1"/>
  <c r="C64" i="21"/>
  <c r="C59" i="20" s="1"/>
  <c r="C63" i="21"/>
  <c r="C75" i="20" s="1"/>
  <c r="C62" i="21"/>
  <c r="C70" i="20" s="1"/>
  <c r="C61" i="21"/>
  <c r="C73" i="20" s="1"/>
  <c r="C60" i="21"/>
  <c r="C74" i="20" s="1"/>
  <c r="C59" i="21"/>
  <c r="C63" i="20" s="1"/>
  <c r="C58" i="21"/>
  <c r="C58" i="20" s="1"/>
  <c r="C57" i="21"/>
  <c r="C72" i="20" s="1"/>
  <c r="C56" i="21"/>
  <c r="C69" i="20" s="1"/>
  <c r="C55" i="21"/>
  <c r="C76" i="20" s="1"/>
  <c r="C54" i="21"/>
  <c r="C68" i="20" s="1"/>
  <c r="C53" i="21"/>
  <c r="C57" i="20" s="1"/>
  <c r="C52" i="21"/>
  <c r="C60" i="20" s="1"/>
  <c r="C51" i="21"/>
  <c r="C80" i="20" s="1"/>
  <c r="C50" i="21"/>
  <c r="C49" i="21"/>
  <c r="C65" i="20" s="1"/>
  <c r="C48" i="21"/>
  <c r="C79" i="20" s="1"/>
  <c r="C47" i="21"/>
  <c r="C54" i="20" s="1"/>
  <c r="C46" i="21"/>
  <c r="C62" i="20" s="1"/>
  <c r="C45" i="21"/>
  <c r="C66" i="20" s="1"/>
  <c r="V34" i="21"/>
  <c r="B56" i="20"/>
  <c r="B78" i="20"/>
  <c r="B67" i="20"/>
  <c r="B77" i="20"/>
  <c r="B64" i="20"/>
  <c r="B71" i="20"/>
  <c r="B61" i="20"/>
  <c r="B59" i="20"/>
  <c r="B75" i="20"/>
  <c r="B70" i="20"/>
  <c r="B73" i="20"/>
  <c r="B74" i="20"/>
  <c r="B63" i="20"/>
  <c r="B58" i="20"/>
  <c r="B72" i="20"/>
  <c r="B69" i="20"/>
  <c r="B76" i="20"/>
  <c r="B68" i="20"/>
  <c r="B57" i="20"/>
  <c r="B60" i="20"/>
  <c r="B80" i="20"/>
  <c r="B55" i="20"/>
  <c r="B65" i="20"/>
  <c r="B79" i="20"/>
  <c r="B54" i="20"/>
  <c r="B62" i="20"/>
  <c r="B66" i="20"/>
  <c r="T30" i="21" l="1"/>
  <c r="V32" i="21"/>
  <c r="AA32" i="21" s="1"/>
  <c r="AF32" i="21" s="1"/>
  <c r="AK32" i="21" s="1"/>
  <c r="T9" i="21"/>
  <c r="U14" i="21"/>
  <c r="T17" i="21"/>
  <c r="V19" i="21"/>
  <c r="U22" i="21"/>
  <c r="U30" i="21"/>
  <c r="R31" i="21"/>
  <c r="U33" i="21"/>
  <c r="R34" i="21"/>
  <c r="T34" i="21"/>
  <c r="R8" i="21"/>
  <c r="V12" i="21"/>
  <c r="AA12" i="21" s="1"/>
  <c r="AF12" i="21" s="1"/>
  <c r="AK12" i="21" s="1"/>
  <c r="S13" i="21"/>
  <c r="R16" i="21"/>
  <c r="T18" i="21"/>
  <c r="V20" i="21"/>
  <c r="AA20" i="21" s="1"/>
  <c r="AF20" i="21" s="1"/>
  <c r="AK20" i="21" s="1"/>
  <c r="S21" i="21"/>
  <c r="R24" i="21"/>
  <c r="T26" i="21"/>
  <c r="S29" i="21"/>
  <c r="U31" i="21"/>
  <c r="R32" i="21"/>
  <c r="U34" i="21"/>
  <c r="T21" i="21"/>
  <c r="V23" i="21"/>
  <c r="S24" i="21"/>
  <c r="U26" i="21"/>
  <c r="R27" i="21"/>
  <c r="T29" i="21"/>
  <c r="V31" i="21"/>
  <c r="S32" i="21"/>
  <c r="V18" i="21"/>
  <c r="AA18" i="21" s="1"/>
  <c r="AF18" i="21" s="1"/>
  <c r="AK18" i="21" s="1"/>
  <c r="S19" i="21"/>
  <c r="U21" i="21"/>
  <c r="R22" i="21"/>
  <c r="T24" i="21"/>
  <c r="V26" i="21"/>
  <c r="S27" i="21"/>
  <c r="U29" i="21"/>
  <c r="R30" i="21"/>
  <c r="T32" i="21"/>
  <c r="U32" i="21"/>
  <c r="S33" i="21"/>
  <c r="V30" i="21"/>
  <c r="AA30" i="21" s="1"/>
  <c r="AF30" i="21" s="1"/>
  <c r="AK30" i="21" s="1"/>
  <c r="S31" i="21"/>
  <c r="U15" i="21"/>
  <c r="V28" i="21"/>
  <c r="AA28" i="21" s="1"/>
  <c r="AF28" i="21" s="1"/>
  <c r="AK28" i="21" s="1"/>
  <c r="V29" i="21"/>
  <c r="AA29" i="21" s="1"/>
  <c r="AF29" i="21" s="1"/>
  <c r="AK29" i="21" s="1"/>
  <c r="R13" i="21"/>
  <c r="S16" i="21"/>
  <c r="R19" i="21"/>
  <c r="T33" i="21"/>
  <c r="T31" i="21"/>
  <c r="S34" i="21"/>
  <c r="R25" i="21"/>
  <c r="R14" i="21"/>
  <c r="U13" i="21"/>
  <c r="U25" i="21"/>
  <c r="C55" i="20"/>
  <c r="U19" i="21"/>
  <c r="T22" i="21"/>
  <c r="V13" i="21"/>
  <c r="AA13" i="21" s="1"/>
  <c r="AF13" i="21" s="1"/>
  <c r="AK13" i="21" s="1"/>
  <c r="R17" i="21"/>
  <c r="S22" i="21"/>
  <c r="T27" i="21"/>
  <c r="V11" i="21"/>
  <c r="AA11" i="21" s="1"/>
  <c r="AF11" i="21" s="1"/>
  <c r="AK11" i="21" s="1"/>
  <c r="S20" i="21"/>
  <c r="R33" i="21"/>
  <c r="S8" i="21"/>
  <c r="S28" i="21"/>
  <c r="U20" i="21"/>
  <c r="R21" i="21"/>
  <c r="S9" i="21"/>
  <c r="U11" i="21"/>
  <c r="R12" i="21"/>
  <c r="T14" i="21"/>
  <c r="V16" i="21"/>
  <c r="R20" i="21"/>
  <c r="V24" i="21"/>
  <c r="V25" i="21"/>
  <c r="AA25" i="21" s="1"/>
  <c r="AF25" i="21" s="1"/>
  <c r="AK25" i="21" s="1"/>
  <c r="S15" i="21"/>
  <c r="U17" i="21"/>
  <c r="R18" i="21"/>
  <c r="S23" i="21"/>
  <c r="T25" i="21"/>
  <c r="R28" i="21"/>
  <c r="R29" i="21"/>
  <c r="S30" i="21"/>
  <c r="S10" i="21"/>
  <c r="U12" i="21"/>
  <c r="T15" i="21"/>
  <c r="T23" i="21"/>
  <c r="V33" i="21"/>
  <c r="R9" i="21"/>
  <c r="T10" i="21"/>
  <c r="T11" i="21"/>
  <c r="U18" i="21"/>
  <c r="R11" i="21"/>
  <c r="V14" i="21"/>
  <c r="T16" i="21"/>
  <c r="S18" i="21"/>
  <c r="T20" i="21"/>
  <c r="U27" i="21"/>
  <c r="V10" i="21"/>
  <c r="S11" i="21"/>
  <c r="S12" i="21"/>
  <c r="T13" i="21"/>
  <c r="R15" i="21"/>
  <c r="U16" i="21"/>
  <c r="R23" i="21"/>
  <c r="U24" i="21"/>
  <c r="S26" i="21"/>
  <c r="V27" i="21"/>
  <c r="V9" i="21"/>
  <c r="AA9" i="21" s="1"/>
  <c r="AF9" i="21" s="1"/>
  <c r="AK9" i="21" s="1"/>
  <c r="S17" i="21"/>
  <c r="V17" i="21"/>
  <c r="T19" i="21"/>
  <c r="V21" i="21"/>
  <c r="AA21" i="21" s="1"/>
  <c r="AF21" i="21" s="1"/>
  <c r="AK21" i="21" s="1"/>
  <c r="U23" i="21"/>
  <c r="T28" i="21"/>
  <c r="U9" i="21"/>
  <c r="R10" i="21"/>
  <c r="U10" i="21"/>
  <c r="T12" i="21"/>
  <c r="S14" i="21"/>
  <c r="V15" i="21"/>
  <c r="U28" i="21"/>
  <c r="T8" i="21"/>
  <c r="U8" i="21"/>
  <c r="V8" i="21"/>
  <c r="S25" i="21"/>
  <c r="R26" i="21"/>
  <c r="V22" i="21"/>
  <c r="X29" i="21" l="1"/>
  <c r="AC29" i="21" s="1"/>
  <c r="AH29" i="21" s="1"/>
  <c r="AM29" i="21" s="1"/>
  <c r="W12" i="21"/>
  <c r="AB12" i="21" s="1"/>
  <c r="AG12" i="21" s="1"/>
  <c r="AL12" i="21" s="1"/>
  <c r="Z12" i="21"/>
  <c r="AE12" i="21" s="1"/>
  <c r="AJ12" i="21" s="1"/>
  <c r="Y29" i="21"/>
  <c r="AD29" i="21" s="1"/>
  <c r="AI29" i="21" s="1"/>
  <c r="AN29" i="21" s="1"/>
  <c r="W29" i="21"/>
  <c r="AB29" i="21" s="1"/>
  <c r="AG29" i="21" s="1"/>
  <c r="AL29" i="21" s="1"/>
  <c r="X14" i="21"/>
  <c r="AC14" i="21" s="1"/>
  <c r="AH14" i="21" s="1"/>
  <c r="AM14" i="21" s="1"/>
  <c r="X30" i="21"/>
  <c r="AC30" i="21" s="1"/>
  <c r="AH30" i="21" s="1"/>
  <c r="AM30" i="21" s="1"/>
  <c r="Y30" i="21"/>
  <c r="AD30" i="21" s="1"/>
  <c r="AI30" i="21" s="1"/>
  <c r="AN30" i="21" s="1"/>
  <c r="Y12" i="21"/>
  <c r="AD12" i="21" s="1"/>
  <c r="AI12" i="21" s="1"/>
  <c r="AN12" i="21" s="1"/>
  <c r="Z29" i="21"/>
  <c r="AE29" i="21" s="1"/>
  <c r="AJ29" i="21" s="1"/>
  <c r="W28" i="21"/>
  <c r="AB28" i="21" s="1"/>
  <c r="AG28" i="21" s="1"/>
  <c r="AL28" i="21" s="1"/>
  <c r="Y27" i="21"/>
  <c r="AD27" i="21" s="1"/>
  <c r="AI27" i="21" s="1"/>
  <c r="AN27" i="21" s="1"/>
  <c r="X28" i="21"/>
  <c r="AC28" i="21" s="1"/>
  <c r="AH28" i="21" s="1"/>
  <c r="AM28" i="21" s="1"/>
  <c r="Y28" i="21"/>
  <c r="AD28" i="21" s="1"/>
  <c r="AI28" i="21" s="1"/>
  <c r="AN28" i="21" s="1"/>
  <c r="Z28" i="21"/>
  <c r="AE28" i="21" s="1"/>
  <c r="AJ28" i="21" s="1"/>
  <c r="Y24" i="21"/>
  <c r="AD24" i="21" s="1"/>
  <c r="AI24" i="21" s="1"/>
  <c r="AN24" i="21" s="1"/>
  <c r="W24" i="21"/>
  <c r="AB24" i="21" s="1"/>
  <c r="AG24" i="21" s="1"/>
  <c r="AL24" i="21" s="1"/>
  <c r="Z17" i="21"/>
  <c r="AE17" i="21" s="1"/>
  <c r="AJ17" i="21" s="1"/>
  <c r="Z31" i="21"/>
  <c r="AE31" i="21" s="1"/>
  <c r="AJ31" i="21" s="1"/>
  <c r="Z20" i="21"/>
  <c r="AE20" i="21" s="1"/>
  <c r="AJ20" i="21" s="1"/>
  <c r="X12" i="21"/>
  <c r="AC12" i="21" s="1"/>
  <c r="AH12" i="21" s="1"/>
  <c r="AM12" i="21" s="1"/>
  <c r="W30" i="21"/>
  <c r="AB30" i="21" s="1"/>
  <c r="AG30" i="21" s="1"/>
  <c r="AL30" i="21" s="1"/>
  <c r="X20" i="21"/>
  <c r="AC20" i="21" s="1"/>
  <c r="AH20" i="21" s="1"/>
  <c r="AM20" i="21" s="1"/>
  <c r="X32" i="21"/>
  <c r="AC32" i="21" s="1"/>
  <c r="AH32" i="21" s="1"/>
  <c r="AM32" i="21" s="1"/>
  <c r="X16" i="21"/>
  <c r="AC16" i="21" s="1"/>
  <c r="AH16" i="21" s="1"/>
  <c r="AM16" i="21" s="1"/>
  <c r="Z30" i="21"/>
  <c r="AE30" i="21" s="1"/>
  <c r="AJ30" i="21" s="1"/>
  <c r="Y26" i="21"/>
  <c r="AD26" i="21" s="1"/>
  <c r="AI26" i="21" s="1"/>
  <c r="AN26" i="21" s="1"/>
  <c r="X27" i="21"/>
  <c r="AC27" i="21" s="1"/>
  <c r="AH27" i="21" s="1"/>
  <c r="AM27" i="21" s="1"/>
  <c r="Y20" i="21"/>
  <c r="AD20" i="21" s="1"/>
  <c r="AI20" i="21" s="1"/>
  <c r="AN20" i="21" s="1"/>
  <c r="W31" i="21"/>
  <c r="AB31" i="21" s="1"/>
  <c r="AG31" i="21" s="1"/>
  <c r="AL31" i="21" s="1"/>
  <c r="W20" i="21"/>
  <c r="AB20" i="21" s="1"/>
  <c r="AG20" i="21" s="1"/>
  <c r="AL20" i="21" s="1"/>
  <c r="W19" i="21"/>
  <c r="AB19" i="21" s="1"/>
  <c r="AG19" i="21" s="1"/>
  <c r="AL19" i="21" s="1"/>
  <c r="W16" i="21"/>
  <c r="AB16" i="21" s="1"/>
  <c r="AG16" i="21" s="1"/>
  <c r="AL16" i="21" s="1"/>
  <c r="Y23" i="21"/>
  <c r="AD23" i="21" s="1"/>
  <c r="AI23" i="21" s="1"/>
  <c r="AN23" i="21" s="1"/>
  <c r="Y31" i="21"/>
  <c r="AD31" i="21" s="1"/>
  <c r="AI31" i="21" s="1"/>
  <c r="AN31" i="21" s="1"/>
  <c r="X10" i="21"/>
  <c r="AC10" i="21" s="1"/>
  <c r="AH10" i="21" s="1"/>
  <c r="AM10" i="21" s="1"/>
  <c r="Z14" i="21"/>
  <c r="AE14" i="21" s="1"/>
  <c r="AJ14" i="21" s="1"/>
  <c r="X26" i="21"/>
  <c r="AC26" i="21" s="1"/>
  <c r="AH26" i="21" s="1"/>
  <c r="AM26" i="21" s="1"/>
  <c r="X11" i="21"/>
  <c r="AC11" i="21" s="1"/>
  <c r="AH11" i="21" s="1"/>
  <c r="AM11" i="21" s="1"/>
  <c r="Z19" i="21"/>
  <c r="AE19" i="21" s="1"/>
  <c r="AJ19" i="21" s="1"/>
  <c r="W25" i="21"/>
  <c r="AB25" i="21" s="1"/>
  <c r="AG25" i="21" s="1"/>
  <c r="AL25" i="21" s="1"/>
  <c r="AA26" i="21"/>
  <c r="AF26" i="21" s="1"/>
  <c r="AK26" i="21" s="1"/>
  <c r="Y11" i="21"/>
  <c r="AD11" i="21" s="1"/>
  <c r="AI11" i="21" s="1"/>
  <c r="AN11" i="21" s="1"/>
  <c r="Z18" i="21"/>
  <c r="AE18" i="21" s="1"/>
  <c r="AJ18" i="21" s="1"/>
  <c r="Z11" i="21"/>
  <c r="AE11" i="21" s="1"/>
  <c r="AJ11" i="21" s="1"/>
  <c r="X24" i="21"/>
  <c r="AC24" i="21" s="1"/>
  <c r="AH24" i="21" s="1"/>
  <c r="AM24" i="21" s="1"/>
  <c r="W18" i="21"/>
  <c r="AB18" i="21" s="1"/>
  <c r="AG18" i="21" s="1"/>
  <c r="AL18" i="21" s="1"/>
  <c r="AA31" i="21"/>
  <c r="AF31" i="21" s="1"/>
  <c r="AK31" i="21" s="1"/>
  <c r="W23" i="21"/>
  <c r="AB23" i="21" s="1"/>
  <c r="AG23" i="21" s="1"/>
  <c r="AL23" i="21" s="1"/>
  <c r="Y18" i="21"/>
  <c r="AD18" i="21" s="1"/>
  <c r="AI18" i="21" s="1"/>
  <c r="AN18" i="21" s="1"/>
  <c r="AA14" i="21"/>
  <c r="AF14" i="21" s="1"/>
  <c r="AK14" i="21" s="1"/>
  <c r="X31" i="21"/>
  <c r="AC31" i="21" s="1"/>
  <c r="AH31" i="21" s="1"/>
  <c r="AM31" i="21" s="1"/>
  <c r="X18" i="21"/>
  <c r="AC18" i="21" s="1"/>
  <c r="AH18" i="21" s="1"/>
  <c r="AM18" i="21" s="1"/>
  <c r="Z21" i="21"/>
  <c r="AE21" i="21" s="1"/>
  <c r="AJ21" i="21" s="1"/>
  <c r="W21" i="21"/>
  <c r="AB21" i="21" s="1"/>
  <c r="AG21" i="21" s="1"/>
  <c r="AL21" i="21" s="1"/>
  <c r="AA27" i="21"/>
  <c r="AF27" i="21" s="1"/>
  <c r="AK27" i="21" s="1"/>
  <c r="Y15" i="21"/>
  <c r="AD15" i="21" s="1"/>
  <c r="AI15" i="21" s="1"/>
  <c r="AN15" i="21" s="1"/>
  <c r="Z23" i="21"/>
  <c r="AE23" i="21" s="1"/>
  <c r="AJ23" i="21" s="1"/>
  <c r="Y13" i="21"/>
  <c r="AD13" i="21" s="1"/>
  <c r="AI13" i="21" s="1"/>
  <c r="AN13" i="21" s="1"/>
  <c r="Z33" i="21"/>
  <c r="AE33" i="21" s="1"/>
  <c r="AJ33" i="21" s="1"/>
  <c r="W17" i="21"/>
  <c r="AB17" i="21" s="1"/>
  <c r="AG17" i="21" s="1"/>
  <c r="AL17" i="21" s="1"/>
  <c r="W11" i="21"/>
  <c r="AB11" i="21" s="1"/>
  <c r="AG11" i="21" s="1"/>
  <c r="AL11" i="21" s="1"/>
  <c r="W32" i="21"/>
  <c r="AB32" i="21" s="1"/>
  <c r="AG32" i="21" s="1"/>
  <c r="AL32" i="21" s="1"/>
  <c r="X25" i="21"/>
  <c r="AC25" i="21" s="1"/>
  <c r="AH25" i="21" s="1"/>
  <c r="AM25" i="21" s="1"/>
  <c r="X19" i="21"/>
  <c r="AC19" i="21" s="1"/>
  <c r="AH19" i="21" s="1"/>
  <c r="AM19" i="21" s="1"/>
  <c r="X21" i="21"/>
  <c r="AC21" i="21" s="1"/>
  <c r="AH21" i="21" s="1"/>
  <c r="AM21" i="21" s="1"/>
  <c r="X33" i="21"/>
  <c r="AC33" i="21" s="1"/>
  <c r="AH33" i="21" s="1"/>
  <c r="AM33" i="21" s="1"/>
  <c r="AA19" i="21"/>
  <c r="AF19" i="21" s="1"/>
  <c r="AK19" i="21" s="1"/>
  <c r="Y32" i="21"/>
  <c r="AD32" i="21" s="1"/>
  <c r="AI32" i="21" s="1"/>
  <c r="AN32" i="21" s="1"/>
  <c r="W14" i="21"/>
  <c r="AB14" i="21" s="1"/>
  <c r="AG14" i="21" s="1"/>
  <c r="AL14" i="21" s="1"/>
  <c r="Y25" i="21"/>
  <c r="AD25" i="21" s="1"/>
  <c r="AI25" i="21" s="1"/>
  <c r="AN25" i="21" s="1"/>
  <c r="AA17" i="21"/>
  <c r="AF17" i="21" s="1"/>
  <c r="AK17" i="21" s="1"/>
  <c r="X9" i="21"/>
  <c r="AC9" i="21" s="1"/>
  <c r="AH9" i="21" s="1"/>
  <c r="AM9" i="21" s="1"/>
  <c r="Y19" i="21"/>
  <c r="AD19" i="21" s="1"/>
  <c r="AI19" i="21" s="1"/>
  <c r="AN19" i="21" s="1"/>
  <c r="Z32" i="21"/>
  <c r="AE32" i="21" s="1"/>
  <c r="AJ32" i="21" s="1"/>
  <c r="Z13" i="21"/>
  <c r="AE13" i="21" s="1"/>
  <c r="AJ13" i="21" s="1"/>
  <c r="Y14" i="21"/>
  <c r="AD14" i="21" s="1"/>
  <c r="AI14" i="21" s="1"/>
  <c r="AN14" i="21" s="1"/>
  <c r="Z25" i="21"/>
  <c r="AE25" i="21" s="1"/>
  <c r="AJ25" i="21" s="1"/>
  <c r="X13" i="21"/>
  <c r="AC13" i="21" s="1"/>
  <c r="AH13" i="21" s="1"/>
  <c r="AM13" i="21" s="1"/>
  <c r="Y21" i="21"/>
  <c r="AD21" i="21" s="1"/>
  <c r="AI21" i="21" s="1"/>
  <c r="AN21" i="21" s="1"/>
  <c r="W13" i="21"/>
  <c r="AB13" i="21" s="1"/>
  <c r="AG13" i="21" s="1"/>
  <c r="AL13" i="21" s="1"/>
  <c r="W26" i="21"/>
  <c r="AB26" i="21" s="1"/>
  <c r="AG26" i="21" s="1"/>
  <c r="AL26" i="21" s="1"/>
  <c r="Z26" i="21"/>
  <c r="AE26" i="21" s="1"/>
  <c r="AJ26" i="21" s="1"/>
  <c r="Y16" i="21"/>
  <c r="AD16" i="21" s="1"/>
  <c r="AI16" i="21" s="1"/>
  <c r="AN16" i="21" s="1"/>
  <c r="Z16" i="21"/>
  <c r="AE16" i="21" s="1"/>
  <c r="AJ16" i="21" s="1"/>
  <c r="AA33" i="21"/>
  <c r="AF33" i="21" s="1"/>
  <c r="AK33" i="21" s="1"/>
  <c r="AA15" i="21"/>
  <c r="AF15" i="21" s="1"/>
  <c r="AK15" i="21" s="1"/>
  <c r="W33" i="21"/>
  <c r="AB33" i="21" s="1"/>
  <c r="AG33" i="21" s="1"/>
  <c r="AL33" i="21" s="1"/>
  <c r="W15" i="21"/>
  <c r="AB15" i="21" s="1"/>
  <c r="AG15" i="21" s="1"/>
  <c r="AL15" i="21" s="1"/>
  <c r="Y33" i="21"/>
  <c r="AD33" i="21" s="1"/>
  <c r="AI33" i="21" s="1"/>
  <c r="AN33" i="21" s="1"/>
  <c r="Z15" i="21"/>
  <c r="AE15" i="21" s="1"/>
  <c r="AJ15" i="21" s="1"/>
  <c r="Y9" i="21"/>
  <c r="AD9" i="21" s="1"/>
  <c r="AI9" i="21" s="1"/>
  <c r="AN9" i="21" s="1"/>
  <c r="AA16" i="21"/>
  <c r="AF16" i="21" s="1"/>
  <c r="AK16" i="21" s="1"/>
  <c r="W27" i="21"/>
  <c r="AB27" i="21" s="1"/>
  <c r="AG27" i="21" s="1"/>
  <c r="AL27" i="21" s="1"/>
  <c r="Z24" i="21"/>
  <c r="AE24" i="21" s="1"/>
  <c r="AJ24" i="21" s="1"/>
  <c r="Z10" i="21"/>
  <c r="AE10" i="21" s="1"/>
  <c r="AJ10" i="21" s="1"/>
  <c r="AA24" i="21"/>
  <c r="AF24" i="21" s="1"/>
  <c r="AK24" i="21" s="1"/>
  <c r="W9" i="21"/>
  <c r="AB9" i="21" s="1"/>
  <c r="AG9" i="21" s="1"/>
  <c r="AL9" i="21" s="1"/>
  <c r="Z27" i="21"/>
  <c r="AE27" i="21" s="1"/>
  <c r="AJ27" i="21" s="1"/>
  <c r="Y10" i="21"/>
  <c r="AD10" i="21" s="1"/>
  <c r="X17" i="21"/>
  <c r="AC17" i="21" s="1"/>
  <c r="AA10" i="21"/>
  <c r="AF10" i="21" s="1"/>
  <c r="AK10" i="21" s="1"/>
  <c r="AA23" i="21"/>
  <c r="AF23" i="21" s="1"/>
  <c r="AK23" i="21" s="1"/>
  <c r="W10" i="21"/>
  <c r="AB10" i="21" s="1"/>
  <c r="X23" i="21"/>
  <c r="AC23" i="21" s="1"/>
  <c r="X15" i="21"/>
  <c r="AC15" i="21" s="1"/>
  <c r="Y17" i="21"/>
  <c r="AD17" i="21" s="1"/>
  <c r="Z9" i="21"/>
  <c r="AE9" i="21" s="1"/>
  <c r="Y8" i="21"/>
  <c r="AD8" i="21" s="1"/>
  <c r="X8" i="21"/>
  <c r="AC8" i="21" s="1"/>
  <c r="W8" i="21"/>
  <c r="AB8" i="21" s="1"/>
  <c r="AG8" i="21" s="1"/>
  <c r="AL8" i="21" s="1"/>
  <c r="Z8" i="21"/>
  <c r="AE8" i="21" s="1"/>
  <c r="AA8" i="21"/>
  <c r="AF8" i="21" s="1"/>
  <c r="AK8" i="21" s="1"/>
  <c r="X34" i="21"/>
  <c r="AC34" i="21" s="1"/>
  <c r="W34" i="21"/>
  <c r="AB34" i="21" s="1"/>
  <c r="AA34" i="21"/>
  <c r="AF34" i="21" s="1"/>
  <c r="AK34" i="21" s="1"/>
  <c r="Z34" i="21"/>
  <c r="AE34" i="21" s="1"/>
  <c r="Y34" i="21"/>
  <c r="AD34" i="21" s="1"/>
  <c r="AA22" i="21"/>
  <c r="AF22" i="21" s="1"/>
  <c r="AK22" i="21" s="1"/>
  <c r="Z22" i="21"/>
  <c r="AE22" i="21" s="1"/>
  <c r="W22" i="21"/>
  <c r="AB22" i="21" s="1"/>
  <c r="Y22" i="21"/>
  <c r="AD22" i="21" s="1"/>
  <c r="X22" i="21"/>
  <c r="AC22" i="21" s="1"/>
  <c r="E36" i="20" l="1"/>
  <c r="AO10" i="21"/>
  <c r="E29" i="20"/>
  <c r="AO28" i="21"/>
  <c r="E21" i="20"/>
  <c r="AO19" i="21"/>
  <c r="E20" i="20"/>
  <c r="AO25" i="21"/>
  <c r="F20" i="20" s="1"/>
  <c r="E32" i="20"/>
  <c r="AO21" i="21"/>
  <c r="E33" i="20"/>
  <c r="AO16" i="21"/>
  <c r="E11" i="20"/>
  <c r="AO11" i="21"/>
  <c r="E10" i="20"/>
  <c r="AO14" i="21"/>
  <c r="F10" i="20" s="1"/>
  <c r="E14" i="20"/>
  <c r="AO18" i="21"/>
  <c r="E18" i="20"/>
  <c r="AO20" i="21"/>
  <c r="E17" i="20"/>
  <c r="AO24" i="21"/>
  <c r="F17" i="20" s="1"/>
  <c r="E12" i="20"/>
  <c r="AO33" i="21"/>
  <c r="F12" i="20" s="1"/>
  <c r="E31" i="20"/>
  <c r="AO27" i="21"/>
  <c r="E30" i="20"/>
  <c r="AO15" i="21"/>
  <c r="E15" i="20"/>
  <c r="AO26" i="21"/>
  <c r="E23" i="20"/>
  <c r="AO32" i="21"/>
  <c r="F23" i="20" s="1"/>
  <c r="E13" i="20"/>
  <c r="AO31" i="21"/>
  <c r="E25" i="20"/>
  <c r="AO12" i="21"/>
  <c r="E35" i="20"/>
  <c r="AO13" i="21"/>
  <c r="E16" i="20"/>
  <c r="AO23" i="21"/>
  <c r="F16" i="20" s="1"/>
  <c r="E26" i="20"/>
  <c r="AO30" i="21"/>
  <c r="E22" i="20"/>
  <c r="AO17" i="21"/>
  <c r="E19" i="20"/>
  <c r="AO29" i="21"/>
  <c r="G50" i="21"/>
  <c r="F35" i="20"/>
  <c r="E64" i="21"/>
  <c r="E59" i="20" s="1"/>
  <c r="G52" i="21"/>
  <c r="F30" i="20"/>
  <c r="G69" i="21"/>
  <c r="G68" i="21"/>
  <c r="F13" i="20"/>
  <c r="D65" i="21"/>
  <c r="D61" i="20" s="1"/>
  <c r="G70" i="21"/>
  <c r="G57" i="21"/>
  <c r="F18" i="20"/>
  <c r="G64" i="21"/>
  <c r="F31" i="20"/>
  <c r="G63" i="21"/>
  <c r="F15" i="20"/>
  <c r="E70" i="21"/>
  <c r="E78" i="20" s="1"/>
  <c r="D46" i="21"/>
  <c r="D62" i="20" s="1"/>
  <c r="D63" i="21"/>
  <c r="D75" i="20" s="1"/>
  <c r="E58" i="21"/>
  <c r="E58" i="20" s="1"/>
  <c r="G60" i="21"/>
  <c r="G67" i="21"/>
  <c r="F26" i="20"/>
  <c r="G54" i="21"/>
  <c r="F22" i="20"/>
  <c r="G66" i="21"/>
  <c r="F19" i="20"/>
  <c r="D66" i="21"/>
  <c r="D71" i="20" s="1"/>
  <c r="G55" i="21"/>
  <c r="F14" i="20"/>
  <c r="D50" i="21"/>
  <c r="D55" i="20" s="1"/>
  <c r="E46" i="21"/>
  <c r="E62" i="20" s="1"/>
  <c r="E56" i="21"/>
  <c r="E69" i="20" s="1"/>
  <c r="D60" i="21"/>
  <c r="D74" i="20" s="1"/>
  <c r="D62" i="21"/>
  <c r="D70" i="20" s="1"/>
  <c r="D53" i="21"/>
  <c r="D57" i="20" s="1"/>
  <c r="E53" i="21"/>
  <c r="E57" i="20" s="1"/>
  <c r="D61" i="21"/>
  <c r="D73" i="20" s="1"/>
  <c r="D52" i="21"/>
  <c r="D60" i="20" s="1"/>
  <c r="E62" i="21"/>
  <c r="E70" i="20" s="1"/>
  <c r="G56" i="21"/>
  <c r="F21" i="20"/>
  <c r="D56" i="21"/>
  <c r="D69" i="20" s="1"/>
  <c r="E69" i="21"/>
  <c r="E67" i="20" s="1"/>
  <c r="E47" i="21"/>
  <c r="E54" i="20" s="1"/>
  <c r="G61" i="21"/>
  <c r="E50" i="21"/>
  <c r="E55" i="20" s="1"/>
  <c r="D69" i="21"/>
  <c r="D67" i="20" s="1"/>
  <c r="D58" i="21"/>
  <c r="D58" i="20" s="1"/>
  <c r="D55" i="21"/>
  <c r="D76" i="20" s="1"/>
  <c r="E48" i="21"/>
  <c r="E79" i="20" s="1"/>
  <c r="D57" i="21"/>
  <c r="D72" i="20" s="1"/>
  <c r="E57" i="21"/>
  <c r="E72" i="20" s="1"/>
  <c r="G65" i="21"/>
  <c r="F29" i="20"/>
  <c r="G49" i="21"/>
  <c r="F25" i="20"/>
  <c r="E51" i="21"/>
  <c r="E80" i="20" s="1"/>
  <c r="G47" i="21"/>
  <c r="F36" i="20"/>
  <c r="D64" i="21"/>
  <c r="D59" i="20" s="1"/>
  <c r="G62" i="21"/>
  <c r="D51" i="21"/>
  <c r="D80" i="20" s="1"/>
  <c r="D48" i="21"/>
  <c r="D79" i="20" s="1"/>
  <c r="G58" i="21"/>
  <c r="F32" i="20"/>
  <c r="E61" i="21"/>
  <c r="E73" i="20" s="1"/>
  <c r="E63" i="21"/>
  <c r="E75" i="20" s="1"/>
  <c r="D68" i="21"/>
  <c r="D77" i="20" s="1"/>
  <c r="D67" i="21"/>
  <c r="D64" i="20" s="1"/>
  <c r="D49" i="21"/>
  <c r="D65" i="20" s="1"/>
  <c r="E68" i="21"/>
  <c r="E77" i="20" s="1"/>
  <c r="D70" i="21"/>
  <c r="D78" i="20" s="1"/>
  <c r="G53" i="21"/>
  <c r="F33" i="20"/>
  <c r="D54" i="21"/>
  <c r="D68" i="20" s="1"/>
  <c r="E55" i="21"/>
  <c r="E76" i="20" s="1"/>
  <c r="G48" i="21"/>
  <c r="F11" i="20"/>
  <c r="G51" i="21"/>
  <c r="E49" i="21"/>
  <c r="E65" i="20" s="1"/>
  <c r="E65" i="21"/>
  <c r="E61" i="20" s="1"/>
  <c r="E67" i="21"/>
  <c r="E64" i="20" s="1"/>
  <c r="E66" i="21"/>
  <c r="E71" i="20" s="1"/>
  <c r="F53" i="21"/>
  <c r="F57" i="20" s="1"/>
  <c r="F68" i="21"/>
  <c r="F77" i="20" s="1"/>
  <c r="F70" i="21"/>
  <c r="F78" i="20" s="1"/>
  <c r="F56" i="21"/>
  <c r="F69" i="20" s="1"/>
  <c r="F55" i="21"/>
  <c r="F76" i="20" s="1"/>
  <c r="F60" i="21"/>
  <c r="F74" i="20" s="1"/>
  <c r="F46" i="21"/>
  <c r="F62" i="20" s="1"/>
  <c r="F50" i="21"/>
  <c r="F55" i="20" s="1"/>
  <c r="F52" i="21"/>
  <c r="F60" i="20" s="1"/>
  <c r="F49" i="21"/>
  <c r="F65" i="20" s="1"/>
  <c r="F64" i="21"/>
  <c r="F59" i="20" s="1"/>
  <c r="F48" i="21"/>
  <c r="F79" i="20" s="1"/>
  <c r="F63" i="21"/>
  <c r="F75" i="20" s="1"/>
  <c r="F58" i="21"/>
  <c r="F58" i="20" s="1"/>
  <c r="F61" i="21"/>
  <c r="F73" i="20" s="1"/>
  <c r="F62" i="21"/>
  <c r="F70" i="20" s="1"/>
  <c r="F66" i="21"/>
  <c r="F71" i="20" s="1"/>
  <c r="F65" i="21"/>
  <c r="F61" i="20" s="1"/>
  <c r="F67" i="21"/>
  <c r="F64" i="20" s="1"/>
  <c r="F51" i="21"/>
  <c r="F80" i="20" s="1"/>
  <c r="F69" i="21"/>
  <c r="F67" i="20" s="1"/>
  <c r="F57" i="21"/>
  <c r="F72" i="20" s="1"/>
  <c r="AJ8" i="21"/>
  <c r="AO8" i="21" s="1"/>
  <c r="AI17" i="21"/>
  <c r="AN17" i="21" s="1"/>
  <c r="AH22" i="21"/>
  <c r="AM22" i="21" s="1"/>
  <c r="AH23" i="21"/>
  <c r="AM23" i="21" s="1"/>
  <c r="AH15" i="21"/>
  <c r="AM15" i="21" s="1"/>
  <c r="AI22" i="21"/>
  <c r="AN22" i="21" s="1"/>
  <c r="AH8" i="21"/>
  <c r="AM8" i="21" s="1"/>
  <c r="AI8" i="21"/>
  <c r="AN8" i="21" s="1"/>
  <c r="AH17" i="21"/>
  <c r="AM17" i="21" s="1"/>
  <c r="AJ22" i="21"/>
  <c r="AG10" i="21"/>
  <c r="AL10" i="21" s="1"/>
  <c r="AI10" i="21"/>
  <c r="AN10" i="21" s="1"/>
  <c r="AG22" i="21"/>
  <c r="AL22" i="21" s="1"/>
  <c r="AJ9" i="21"/>
  <c r="AH34" i="21"/>
  <c r="AM34" i="21" s="1"/>
  <c r="AJ34" i="21"/>
  <c r="AG34" i="21"/>
  <c r="AL34" i="21" s="1"/>
  <c r="AI34" i="21"/>
  <c r="AN34" i="21" s="1"/>
  <c r="D46" i="20" l="1"/>
  <c r="E28" i="20"/>
  <c r="AO9" i="21"/>
  <c r="F28" i="20" s="1"/>
  <c r="E34" i="20"/>
  <c r="AO34" i="21"/>
  <c r="E27" i="20"/>
  <c r="AO22" i="21"/>
  <c r="F27" i="20" s="1"/>
  <c r="F24" i="20"/>
  <c r="E24" i="20"/>
  <c r="D71" i="21"/>
  <c r="D56" i="20" s="1"/>
  <c r="D47" i="21"/>
  <c r="D54" i="20" s="1"/>
  <c r="E60" i="21"/>
  <c r="E74" i="20" s="1"/>
  <c r="G59" i="21"/>
  <c r="E59" i="21"/>
  <c r="E63" i="20" s="1"/>
  <c r="G71" i="21"/>
  <c r="F34" i="20"/>
  <c r="G45" i="21"/>
  <c r="E71" i="21"/>
  <c r="E56" i="20" s="1"/>
  <c r="E45" i="21"/>
  <c r="E66" i="20" s="1"/>
  <c r="G46" i="21"/>
  <c r="E54" i="21"/>
  <c r="E68" i="20" s="1"/>
  <c r="D45" i="21"/>
  <c r="D66" i="20" s="1"/>
  <c r="D59" i="21"/>
  <c r="D63" i="20" s="1"/>
  <c r="E52" i="21"/>
  <c r="E60" i="20" s="1"/>
  <c r="F45" i="21"/>
  <c r="F66" i="20" s="1"/>
  <c r="F59" i="21"/>
  <c r="F63" i="20" s="1"/>
  <c r="F47" i="21"/>
  <c r="F54" i="20" s="1"/>
  <c r="F71" i="21"/>
  <c r="F56" i="20" s="1"/>
  <c r="F54" i="21"/>
  <c r="F68" i="20" s="1"/>
  <c r="D47" i="20" l="1"/>
  <c r="D42" i="20"/>
  <c r="D43" i="20"/>
  <c r="G54" i="20"/>
  <c r="G66" i="20"/>
  <c r="G63" i="20"/>
  <c r="G57" i="20"/>
  <c r="G72" i="20"/>
  <c r="G55" i="20"/>
  <c r="G69" i="20"/>
  <c r="G73" i="20"/>
  <c r="G67" i="20"/>
  <c r="G60" i="20"/>
  <c r="G80" i="20"/>
  <c r="G59" i="20" l="1"/>
  <c r="G79" i="20"/>
  <c r="G78" i="20"/>
  <c r="G75" i="20"/>
  <c r="G68" i="20"/>
  <c r="G64" i="20"/>
  <c r="G70" i="20"/>
  <c r="G77" i="20"/>
  <c r="G58" i="20"/>
  <c r="G56" i="20"/>
  <c r="G62" i="20"/>
  <c r="G65" i="20"/>
  <c r="G71" i="20"/>
  <c r="G74" i="20"/>
  <c r="G61" i="20"/>
  <c r="G76" i="20"/>
</calcChain>
</file>

<file path=xl/sharedStrings.xml><?xml version="1.0" encoding="utf-8"?>
<sst xmlns="http://schemas.openxmlformats.org/spreadsheetml/2006/main" count="739" uniqueCount="232">
  <si>
    <t/>
  </si>
  <si>
    <t>Description</t>
  </si>
  <si>
    <t>Overview</t>
  </si>
  <si>
    <t>Purpose</t>
  </si>
  <si>
    <t>Structure</t>
  </si>
  <si>
    <t>Sheet</t>
  </si>
  <si>
    <t>Inputs</t>
  </si>
  <si>
    <t>Customer code</t>
  </si>
  <si>
    <t>Percentage change</t>
  </si>
  <si>
    <t>ICPs</t>
  </si>
  <si>
    <t xml:space="preserve">Blank </t>
  </si>
  <si>
    <t>Eastland Network Limited</t>
  </si>
  <si>
    <t>Centralines Limited</t>
  </si>
  <si>
    <t>Wellington Electricity Lines Limited</t>
  </si>
  <si>
    <t>Waipa Networks Limited</t>
  </si>
  <si>
    <t>Marlborough Lines Limited</t>
  </si>
  <si>
    <t>Scanpower Limited</t>
  </si>
  <si>
    <t>Orion New Zealand Limited</t>
  </si>
  <si>
    <t>Powerco Limited</t>
  </si>
  <si>
    <t>Network Tasman Limited</t>
  </si>
  <si>
    <t>Unison Networks Limited</t>
  </si>
  <si>
    <t>Powernet Ltd</t>
  </si>
  <si>
    <t>Nelson Electricity Ltd</t>
  </si>
  <si>
    <t>Mainpower New Zealand Limited</t>
  </si>
  <si>
    <t>WEL Networks Limited</t>
  </si>
  <si>
    <t>Alpine Energy Ltd</t>
  </si>
  <si>
    <t>Counties Power Ltd</t>
  </si>
  <si>
    <t>Vector Limited</t>
  </si>
  <si>
    <t>Northpower Limited</t>
  </si>
  <si>
    <t>Aurora Energy Limited</t>
  </si>
  <si>
    <t>Top Energy Ltd</t>
  </si>
  <si>
    <t>Electra Limited</t>
  </si>
  <si>
    <t>The Lines Company Ltd</t>
  </si>
  <si>
    <t>Network Waitaki Limited</t>
  </si>
  <si>
    <t>Horizon Energy Distribution Ltd</t>
  </si>
  <si>
    <t>Westpower Limited</t>
  </si>
  <si>
    <t>EA Networks</t>
  </si>
  <si>
    <t>Buller Electricity Ltd</t>
  </si>
  <si>
    <t>Total</t>
  </si>
  <si>
    <t>Simple average</t>
  </si>
  <si>
    <t>Weighted average:</t>
  </si>
  <si>
    <t>Distributor</t>
  </si>
  <si>
    <t>BUEL</t>
  </si>
  <si>
    <t>EASH</t>
  </si>
  <si>
    <t>Westpower</t>
  </si>
  <si>
    <t>WPOW</t>
  </si>
  <si>
    <t>HRZE</t>
  </si>
  <si>
    <t>WATA</t>
  </si>
  <si>
    <t>WTOM</t>
  </si>
  <si>
    <t>Electra</t>
  </si>
  <si>
    <t>HORO</t>
  </si>
  <si>
    <t>TOPE</t>
  </si>
  <si>
    <t>DUNE</t>
  </si>
  <si>
    <t>Northpower</t>
  </si>
  <si>
    <t>NPOW</t>
  </si>
  <si>
    <t>VECT</t>
  </si>
  <si>
    <t>COUP</t>
  </si>
  <si>
    <t>ALPE</t>
  </si>
  <si>
    <t>WELE</t>
  </si>
  <si>
    <t>MPOW</t>
  </si>
  <si>
    <t>NELS</t>
  </si>
  <si>
    <t>POWN</t>
  </si>
  <si>
    <t>UNIS</t>
  </si>
  <si>
    <t>TASM</t>
  </si>
  <si>
    <t>Powerco</t>
  </si>
  <si>
    <t>POCO</t>
  </si>
  <si>
    <t>ORON</t>
  </si>
  <si>
    <t>Scanpower</t>
  </si>
  <si>
    <t>SCAN</t>
  </si>
  <si>
    <t>MARL</t>
  </si>
  <si>
    <t>WAIP</t>
  </si>
  <si>
    <t>UNET</t>
  </si>
  <si>
    <t>Centralines</t>
  </si>
  <si>
    <t>CHBP</t>
  </si>
  <si>
    <t>EAST</t>
  </si>
  <si>
    <t>Customer</t>
  </si>
  <si>
    <t>2018/19</t>
  </si>
  <si>
    <t>2019/20</t>
  </si>
  <si>
    <t>2020/21</t>
  </si>
  <si>
    <t>2021/22</t>
  </si>
  <si>
    <t>Output</t>
  </si>
  <si>
    <t>Custom line chart</t>
  </si>
  <si>
    <t>Rotated using camera function</t>
  </si>
  <si>
    <t>Region</t>
  </si>
  <si>
    <t>Island</t>
  </si>
  <si>
    <t>LNI</t>
  </si>
  <si>
    <t>NI</t>
  </si>
  <si>
    <t>USI</t>
  </si>
  <si>
    <t>SI</t>
  </si>
  <si>
    <t>LSI</t>
  </si>
  <si>
    <t>UNI</t>
  </si>
  <si>
    <t>GST rate</t>
  </si>
  <si>
    <t>Gross volume (18/19)</t>
  </si>
  <si>
    <t>Gross volume (19/20)</t>
  </si>
  <si>
    <t>Gross volume (20/21)</t>
  </si>
  <si>
    <t>Gross volume (21/22)</t>
  </si>
  <si>
    <t>Proposed TPM 21/22 ($/MWh)</t>
  </si>
  <si>
    <t>Diff 2021/22 ($/MWh)</t>
  </si>
  <si>
    <t>Alpine Energy</t>
  </si>
  <si>
    <t>Aurora Energy</t>
  </si>
  <si>
    <t>Buller Electricity</t>
  </si>
  <si>
    <t>Counties Power</t>
  </si>
  <si>
    <t>Eastland Network</t>
  </si>
  <si>
    <t>Horizon Energy</t>
  </si>
  <si>
    <t>MainPower NZ</t>
  </si>
  <si>
    <t>Marlborough Lines</t>
  </si>
  <si>
    <t>Nelson Electricity</t>
  </si>
  <si>
    <t>Network Tasman</t>
  </si>
  <si>
    <t>Network Waitaki</t>
  </si>
  <si>
    <t>Orion NZ</t>
  </si>
  <si>
    <t>PowerNet Ltd</t>
  </si>
  <si>
    <t>The Lines Company</t>
  </si>
  <si>
    <t>Top Energy</t>
  </si>
  <si>
    <t>Unison Networks</t>
  </si>
  <si>
    <t>Vector Lines</t>
  </si>
  <si>
    <t>Waipa Networks</t>
  </si>
  <si>
    <t>WEL Networks</t>
  </si>
  <si>
    <t>Wellington Electricity</t>
  </si>
  <si>
    <t xml:space="preserve">Consumption in kWh per household per annum </t>
  </si>
  <si>
    <t>Source:</t>
  </si>
  <si>
    <t>Unit:</t>
  </si>
  <si>
    <t>Electricity Invercargill</t>
  </si>
  <si>
    <t>The Power Company</t>
  </si>
  <si>
    <t>Commerce Comission, Electricity distributors information disclosure data compendium 2013 -2020</t>
  </si>
  <si>
    <t>Schedule:</t>
  </si>
  <si>
    <t>SCHEDULE 9e: REPORT ON NETWORK DEMAND</t>
  </si>
  <si>
    <t>Line item:</t>
  </si>
  <si>
    <t>Electricity entering system for supply to consumers' connection points</t>
  </si>
  <si>
    <t>Energy (GWh)</t>
  </si>
  <si>
    <t>OtagoNet</t>
  </si>
  <si>
    <t>Household consumption (kwH)</t>
  </si>
  <si>
    <t>Impact of proposed TPM on typical household bills</t>
  </si>
  <si>
    <t>Current TPM  18/19 ($/MWh)</t>
  </si>
  <si>
    <t>Current TPM  19/20 ($/MWh)</t>
  </si>
  <si>
    <t>Current TPM  20/21 ($/MWh)</t>
  </si>
  <si>
    <t>Current TPM  21/22 ($/MWh)</t>
  </si>
  <si>
    <t xml:space="preserve">File name: </t>
  </si>
  <si>
    <t xml:space="preserve">File location:  </t>
  </si>
  <si>
    <t>Sales-based electricity costs for residential.xlsx</t>
  </si>
  <si>
    <t xml:space="preserve">Sheet name: </t>
  </si>
  <si>
    <t>Annual Residential Elec Cost</t>
  </si>
  <si>
    <t>Analysis II</t>
  </si>
  <si>
    <t xml:space="preserve">Source: </t>
  </si>
  <si>
    <t>Sheet name</t>
  </si>
  <si>
    <t>Number of ICPs</t>
  </si>
  <si>
    <t xml:space="preserve">GST </t>
  </si>
  <si>
    <t>Name</t>
  </si>
  <si>
    <t>Website</t>
  </si>
  <si>
    <t>F6. Revenues</t>
  </si>
  <si>
    <t>Notes:</t>
  </si>
  <si>
    <t>RCP2 | Transpower, Annual Disclosures</t>
  </si>
  <si>
    <t>Transpower information dislosures for diclosure year (ended) 30 June 2019 and 30 June 2020</t>
  </si>
  <si>
    <t>Column AX</t>
  </si>
  <si>
    <t>Consistent with the  scope of charges in the  indicative pricing modelling, figures  below exclude  investment contract charges</t>
  </si>
  <si>
    <t>Charges under the current TPM: 2018/19 to 2021/22</t>
  </si>
  <si>
    <t>2018/19  ($m)</t>
  </si>
  <si>
    <t>2019/20 ($m)</t>
  </si>
  <si>
    <t>2020/21 ($m)</t>
  </si>
  <si>
    <t>2021/22 ($m)</t>
  </si>
  <si>
    <t>Indicative charges under the proposed TPM: 2021/22</t>
  </si>
  <si>
    <t>Indicative charges (2021/22, $m)</t>
  </si>
  <si>
    <t>reductions in charges</t>
  </si>
  <si>
    <t xml:space="preserve">increases  in charges </t>
  </si>
  <si>
    <t>Weighted average for networks with:</t>
  </si>
  <si>
    <t>(Sorted by this column)</t>
  </si>
  <si>
    <t>Impact on typical  household bills: 2018/19 to 2021/22</t>
  </si>
  <si>
    <t>Impact on typical  household bills:  change under proposed TPM (2021/22) compared with  current TMP (2018/19 to 2021/22)</t>
  </si>
  <si>
    <t>Average NZ household electricity bill in 2021/22 ($, including  GST)</t>
  </si>
  <si>
    <t>Consumption and household bill information</t>
  </si>
  <si>
    <t>Input for 18/19</t>
  </si>
  <si>
    <t>Input for 19/20</t>
  </si>
  <si>
    <t>Input for 20/21</t>
  </si>
  <si>
    <t>Input for 21/22</t>
  </si>
  <si>
    <t xml:space="preserve">Customer </t>
  </si>
  <si>
    <t>Installation control points (ICPs)</t>
  </si>
  <si>
    <t>SCHEDULE 8e: Report on billed quantities and line charge revenues,, 8(i): Billed quantities by price component</t>
  </si>
  <si>
    <t>Count</t>
  </si>
  <si>
    <t>Average no. of ICPs in disclosure year, standard consumer totals</t>
  </si>
  <si>
    <t>Check</t>
  </si>
  <si>
    <t>In the table below, PowerNet  distributors  are aggregated (as per Transpower's pricing approach.)</t>
  </si>
  <si>
    <t>Supporting Information for APP B Indicative Pricing Model</t>
  </si>
  <si>
    <t>Date:</t>
  </si>
  <si>
    <t>Prepared for consultation on proposed TPM</t>
  </si>
  <si>
    <t>Dislcosure year ended 31 March 2020</t>
  </si>
  <si>
    <t>Period:</t>
  </si>
  <si>
    <t xml:space="preserve"> proposed TPM vs 18/19 actual</t>
  </si>
  <si>
    <t>proposed TPM vs 19/20 actual</t>
  </si>
  <si>
    <t>proposed TPM vs 20/21 actual</t>
  </si>
  <si>
    <t>proposed TPM vs 21/22 actual</t>
  </si>
  <si>
    <t>proposed TPM vs  proposed TPM</t>
  </si>
  <si>
    <t>% change in 2021/22 electricity bill under proposed TPM compared with current TPM</t>
  </si>
  <si>
    <t>Difference between 2021/22 indicative pricing under proposed TPM and current TPM:</t>
  </si>
  <si>
    <t xml:space="preserve"> 2018/19 ($/MWh)</t>
  </si>
  <si>
    <t xml:space="preserve"> 2019/20 ($/MWh)</t>
  </si>
  <si>
    <t>2020/21 ($/MWh)</t>
  </si>
  <si>
    <t>2021/22 ($/MWh)</t>
  </si>
  <si>
    <t>Average household consumption (kwH)</t>
  </si>
  <si>
    <t>denotes cells calculated in a different sheet</t>
  </si>
  <si>
    <t xml:space="preserve">Calculates household bill impacts and compares them </t>
  </si>
  <si>
    <t>Conventions</t>
  </si>
  <si>
    <t>green text</t>
  </si>
  <si>
    <t>Calculations</t>
  </si>
  <si>
    <t>Household bill impact: comparison over time</t>
  </si>
  <si>
    <t>Household bill impact in 2021/22</t>
  </si>
  <si>
    <t>Change in typical household bill in 2021/22 (inc. GST)</t>
  </si>
  <si>
    <t>1. Estimates the impact of the the proposed TPM in 2021/22 indicative prices on typical household bills for that same period (including GST)
2 Compares 2021/22 household bills under the proposed TPM with estimated bills under the current TPM (2018/19, 2019/20, 2020/21 and 2021/22)</t>
  </si>
  <si>
    <t>Contains all the input data for the household bill impact calculation</t>
  </si>
  <si>
    <t>www.mbie.govt.nz/building-and-energy/energy-and-natural-resources/energy-statistics-and-modelling/energy-statistics/energy-prices/electricity-cost-and-price-monitoring/</t>
  </si>
  <si>
    <t>Cells:</t>
  </si>
  <si>
    <t>G72 and J72</t>
  </si>
  <si>
    <t>Current TPM charges 18/19 ($m)</t>
  </si>
  <si>
    <t>Current TPM charges 19/20 ($m)</t>
  </si>
  <si>
    <t>Current TPM charges 20/21 ($m)</t>
  </si>
  <si>
    <t>Current TPM charges 21/22 ($m)</t>
  </si>
  <si>
    <t>Proposed TPM charges 21/22 ($m)</t>
  </si>
  <si>
    <t>Difference ($) between annual household bills under the proposed TPM (2021/22) and bills under the current TPM</t>
  </si>
  <si>
    <t>Change in hosuehold bills ($, excl GST):</t>
  </si>
  <si>
    <t>Change in household bill ($, inc GST):</t>
  </si>
  <si>
    <t>Average NZ household electricity bill (2021/22,  inc GST)</t>
  </si>
  <si>
    <t>denotes an external input</t>
  </si>
  <si>
    <t>Change in typical household bill in 2021/22 (inc GST)</t>
  </si>
  <si>
    <t>Average NZ household electricity bill (2021/22, inc GST)</t>
  </si>
  <si>
    <t>Scenario assuming 2019 consumption</t>
  </si>
  <si>
    <t>- retailers pass changes in transmission charges as a result of the new TPM on to end users (in proportion to the change in transmission charges)</t>
  </si>
  <si>
    <t>Transpower's indicative pricing (as per 15 September 2021)</t>
  </si>
  <si>
    <t>Electricity Authority</t>
  </si>
  <si>
    <t>Version:</t>
  </si>
  <si>
    <t>This workbook estimates the impact of the proposed TPM in 2021/22 indicative prices on typical household bills for that period. The bill estimates are in $ per year (including GST)</t>
  </si>
  <si>
    <t xml:space="preserve">For some distribution network areas the bill estimate varies signfcantly  year-on-year (due to high variability in charges under the current TPM). To illustrate this sensitivity, the 2021/22 bill impact is also compared with  previous years (2018 to 2021) </t>
  </si>
  <si>
    <t>The estimates make simplifying assumptions, in particular that:</t>
  </si>
  <si>
    <t xml:space="preserve">- the average household in each distributor region consumes the same amount as the average New Zealand residential consumer  (7,223kwH in 2020/21) </t>
  </si>
  <si>
    <t xml:space="preserve">- the average houshold electricity bill in each region is the same and equal to the average New Zealand  residential consumer in 2021/22 ($2,121 per year, including GST)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</si>
</sst>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(* #,##0.00_);_(* \(#,##0.00\);_(* &quot;-&quot;??_);_(@_)"/>
    <numFmt numFmtId="165" formatCode="0.0%"/>
    <numFmt numFmtId="166" formatCode="_-* #,##0.0_-;\(#,##0.0\)_-;_-* &quot;-&quot;_-;_-@_-"/>
    <numFmt numFmtId="167" formatCode="_-* #,##0.0_-;\-* #,##0.0_-;_-* &quot;-&quot;??_-;_-@_-"/>
    <numFmt numFmtId="168" formatCode="_-* #,##0.0000_-;\-* #,##0.0000_-;_-* &quot;-&quot;??_-;_-@_-"/>
    <numFmt numFmtId="169" formatCode="_-* #,##0_-;\-* #,##0_-;_-* &quot;-&quot;??_-;_-@_-"/>
    <numFmt numFmtId="170" formatCode="#,##0_ ;\-#,##0\ "/>
    <numFmt numFmtId="171" formatCode="#,##0.00000"/>
    <numFmt numFmtId="172" formatCode="_-* #,##0.00000_-;\-* #,##0.00000_-;_-* &quot;-&quot;??_-;_-@_-"/>
    <numFmt numFmtId="173" formatCode="#,##0.0_ ;\-#,##0.0\ "/>
    <numFmt numFmtId="17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20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9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2"/>
      <color rgb="FF006553"/>
      <name val="Calibri"/>
      <family val="2"/>
      <scheme val="minor"/>
    </font>
    <font>
      <sz val="22"/>
      <color rgb="FF587987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rgb="FF006553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DC83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655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34998626667073579"/>
      </right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1" tint="0.24994659260841701"/>
      </right>
      <top/>
      <bottom style="thin">
        <color theme="0" tint="-0.14996795556505021"/>
      </bottom>
      <diagonal/>
    </border>
    <border>
      <left style="thin">
        <color theme="1" tint="0.24994659260841701"/>
      </left>
      <right/>
      <top/>
      <bottom style="thin">
        <color theme="0" tint="-0.14996795556505021"/>
      </bottom>
      <diagonal/>
    </border>
    <border>
      <left/>
      <right style="thin">
        <color theme="1" tint="0.34998626667073579"/>
      </right>
      <top/>
      <bottom style="thin">
        <color theme="0" tint="-0.14996795556505021"/>
      </bottom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hair">
        <color rgb="FFADC834"/>
      </left>
      <right style="hair">
        <color rgb="FFADC834"/>
      </right>
      <top style="hair">
        <color rgb="FFADC834"/>
      </top>
      <bottom style="hair">
        <color rgb="FFADC834"/>
      </bottom>
      <diagonal/>
    </border>
    <border>
      <left style="thin">
        <color theme="1"/>
      </left>
      <right/>
      <top/>
      <bottom style="thin">
        <color theme="0" tint="-0.14996795556505021"/>
      </bottom>
      <diagonal/>
    </border>
    <border>
      <left style="thin">
        <color theme="1"/>
      </left>
      <right/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166" fontId="1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3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167" fontId="0" fillId="0" borderId="0" xfId="1" applyNumberFormat="1" applyFont="1"/>
    <xf numFmtId="168" fontId="0" fillId="0" borderId="0" xfId="1" applyNumberFormat="1" applyFont="1"/>
    <xf numFmtId="169" fontId="0" fillId="0" borderId="0" xfId="1" applyNumberFormat="1" applyFont="1"/>
    <xf numFmtId="0" fontId="3" fillId="2" borderId="0" xfId="0" applyFont="1" applyFill="1"/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0" fillId="0" borderId="2" xfId="0" applyBorder="1"/>
    <xf numFmtId="0" fontId="6" fillId="3" borderId="0" xfId="3" applyFont="1" applyFill="1" applyBorder="1" applyAlignment="1">
      <alignment horizontal="left" vertical="center" wrapText="1"/>
    </xf>
    <xf numFmtId="0" fontId="6" fillId="3" borderId="0" xfId="3" applyFont="1" applyFill="1" applyBorder="1" applyAlignment="1">
      <alignment horizontal="right" vertical="center" wrapText="1"/>
    </xf>
    <xf numFmtId="0" fontId="0" fillId="0" borderId="0" xfId="0" applyFill="1"/>
    <xf numFmtId="164" fontId="0" fillId="0" borderId="0" xfId="0" applyNumberFormat="1"/>
    <xf numFmtId="0" fontId="0" fillId="0" borderId="0" xfId="0" applyBorder="1"/>
    <xf numFmtId="0" fontId="9" fillId="4" borderId="0" xfId="0" applyFont="1" applyFill="1"/>
    <xf numFmtId="0" fontId="8" fillId="3" borderId="2" xfId="3" applyFont="1" applyFill="1" applyBorder="1" applyAlignment="1">
      <alignment horizontal="left" vertical="center" wrapText="1"/>
    </xf>
    <xf numFmtId="165" fontId="0" fillId="0" borderId="0" xfId="2" applyNumberFormat="1" applyFont="1"/>
    <xf numFmtId="0" fontId="8" fillId="3" borderId="2" xfId="3" applyFont="1" applyFill="1" applyBorder="1" applyAlignment="1">
      <alignment horizontal="right" vertical="center" wrapText="1"/>
    </xf>
    <xf numFmtId="0" fontId="0" fillId="0" borderId="8" xfId="0" applyBorder="1"/>
    <xf numFmtId="169" fontId="0" fillId="0" borderId="8" xfId="1" applyNumberFormat="1" applyFont="1" applyBorder="1"/>
    <xf numFmtId="3" fontId="0" fillId="0" borderId="8" xfId="1" applyNumberFormat="1" applyFont="1" applyBorder="1"/>
    <xf numFmtId="3" fontId="0" fillId="0" borderId="11" xfId="1" applyNumberFormat="1" applyFont="1" applyBorder="1"/>
    <xf numFmtId="3" fontId="0" fillId="0" borderId="2" xfId="1" applyNumberFormat="1" applyFont="1" applyBorder="1"/>
    <xf numFmtId="0" fontId="3" fillId="0" borderId="0" xfId="0" applyFont="1" applyAlignment="1">
      <alignment horizontal="center"/>
    </xf>
    <xf numFmtId="169" fontId="3" fillId="0" borderId="0" xfId="1" applyNumberFormat="1" applyFont="1"/>
    <xf numFmtId="167" fontId="0" fillId="0" borderId="0" xfId="1" applyNumberFormat="1" applyFont="1" applyBorder="1"/>
    <xf numFmtId="3" fontId="0" fillId="0" borderId="0" xfId="0" applyNumberFormat="1"/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7" fillId="2" borderId="0" xfId="0" applyFont="1" applyFill="1" applyAlignment="1">
      <alignment horizontal="center"/>
    </xf>
    <xf numFmtId="166" fontId="0" fillId="2" borderId="0" xfId="0" applyNumberFormat="1" applyFill="1"/>
    <xf numFmtId="3" fontId="0" fillId="0" borderId="13" xfId="1" applyNumberFormat="1" applyFont="1" applyBorder="1"/>
    <xf numFmtId="0" fontId="0" fillId="0" borderId="2" xfId="0" applyFont="1" applyFill="1" applyBorder="1"/>
    <xf numFmtId="0" fontId="0" fillId="0" borderId="0" xfId="0" applyFont="1"/>
    <xf numFmtId="169" fontId="0" fillId="0" borderId="2" xfId="1" applyNumberFormat="1" applyFont="1" applyBorder="1"/>
    <xf numFmtId="168" fontId="0" fillId="0" borderId="0" xfId="0" applyNumberFormat="1"/>
    <xf numFmtId="0" fontId="3" fillId="0" borderId="2" xfId="0" applyFont="1" applyBorder="1"/>
    <xf numFmtId="0" fontId="11" fillId="0" borderId="2" xfId="0" applyFont="1" applyBorder="1"/>
    <xf numFmtId="169" fontId="11" fillId="0" borderId="2" xfId="1" applyNumberFormat="1" applyFont="1" applyBorder="1"/>
    <xf numFmtId="169" fontId="0" fillId="0" borderId="0" xfId="1" applyNumberFormat="1" applyFont="1" applyFill="1"/>
    <xf numFmtId="169" fontId="3" fillId="0" borderId="0" xfId="1" applyNumberFormat="1" applyFont="1" applyFill="1"/>
    <xf numFmtId="0" fontId="12" fillId="0" borderId="0" xfId="5"/>
    <xf numFmtId="169" fontId="3" fillId="0" borderId="0" xfId="1" applyNumberFormat="1" applyFont="1" applyAlignment="1">
      <alignment horizontal="right"/>
    </xf>
    <xf numFmtId="0" fontId="10" fillId="0" borderId="0" xfId="0" applyFont="1" applyAlignment="1">
      <alignment horizontal="right"/>
    </xf>
    <xf numFmtId="169" fontId="10" fillId="0" borderId="0" xfId="1" applyNumberFormat="1" applyFont="1" applyAlignment="1">
      <alignment horizontal="right"/>
    </xf>
    <xf numFmtId="1" fontId="0" fillId="0" borderId="2" xfId="0" applyNumberFormat="1" applyBorder="1"/>
    <xf numFmtId="0" fontId="0" fillId="2" borderId="2" xfId="0" applyFont="1" applyFill="1" applyBorder="1"/>
    <xf numFmtId="0" fontId="0" fillId="2" borderId="0" xfId="0" applyFont="1" applyFill="1"/>
    <xf numFmtId="165" fontId="0" fillId="0" borderId="2" xfId="2" applyNumberFormat="1" applyFont="1" applyFill="1" applyBorder="1" applyAlignment="1">
      <alignment horizontal="center"/>
    </xf>
    <xf numFmtId="0" fontId="0" fillId="0" borderId="3" xfId="0" applyFont="1" applyBorder="1"/>
    <xf numFmtId="3" fontId="0" fillId="0" borderId="4" xfId="0" applyNumberFormat="1" applyFont="1" applyBorder="1"/>
    <xf numFmtId="0" fontId="0" fillId="0" borderId="4" xfId="0" applyFont="1" applyBorder="1"/>
    <xf numFmtId="171" fontId="0" fillId="0" borderId="0" xfId="0" applyNumberFormat="1"/>
    <xf numFmtId="3" fontId="0" fillId="0" borderId="0" xfId="0" applyNumberFormat="1" applyFill="1"/>
    <xf numFmtId="169" fontId="17" fillId="0" borderId="0" xfId="1" applyNumberFormat="1" applyFont="1" applyFill="1"/>
    <xf numFmtId="165" fontId="0" fillId="0" borderId="8" xfId="2" applyNumberFormat="1" applyFont="1" applyBorder="1"/>
    <xf numFmtId="0" fontId="8" fillId="3" borderId="0" xfId="3" applyFont="1" applyFill="1" applyBorder="1" applyAlignment="1">
      <alignment horizontal="left" vertical="top" wrapText="1"/>
    </xf>
    <xf numFmtId="0" fontId="8" fillId="3" borderId="0" xfId="3" applyFont="1" applyFill="1" applyBorder="1" applyAlignment="1">
      <alignment horizontal="right" vertical="top" wrapText="1"/>
    </xf>
    <xf numFmtId="0" fontId="4" fillId="2" borderId="2" xfId="0" applyFont="1" applyFill="1" applyBorder="1"/>
    <xf numFmtId="0" fontId="8" fillId="3" borderId="0" xfId="0" applyFont="1" applyFill="1" applyAlignment="1">
      <alignment horizontal="left"/>
    </xf>
    <xf numFmtId="169" fontId="0" fillId="2" borderId="2" xfId="1" applyNumberFormat="1" applyFont="1" applyFill="1" applyBorder="1" applyAlignment="1">
      <alignment wrapText="1"/>
    </xf>
    <xf numFmtId="166" fontId="0" fillId="2" borderId="2" xfId="4" applyFont="1" applyFill="1" applyBorder="1"/>
    <xf numFmtId="167" fontId="0" fillId="2" borderId="0" xfId="1" applyNumberFormat="1" applyFont="1" applyFill="1"/>
    <xf numFmtId="164" fontId="0" fillId="2" borderId="0" xfId="0" applyNumberFormat="1" applyFill="1"/>
    <xf numFmtId="9" fontId="0" fillId="2" borderId="0" xfId="2" applyFont="1" applyFill="1"/>
    <xf numFmtId="172" fontId="0" fillId="2" borderId="0" xfId="1" applyNumberFormat="1" applyFont="1" applyFill="1"/>
    <xf numFmtId="0" fontId="0" fillId="2" borderId="2" xfId="0" applyFill="1" applyBorder="1"/>
    <xf numFmtId="0" fontId="13" fillId="0" borderId="2" xfId="7" applyBorder="1"/>
    <xf numFmtId="0" fontId="4" fillId="2" borderId="0" xfId="0" applyFont="1" applyFill="1" applyAlignment="1">
      <alignment horizontal="center"/>
    </xf>
    <xf numFmtId="166" fontId="3" fillId="2" borderId="2" xfId="4" applyFont="1" applyFill="1" applyBorder="1"/>
    <xf numFmtId="0" fontId="3" fillId="2" borderId="2" xfId="0" applyFont="1" applyFill="1" applyBorder="1"/>
    <xf numFmtId="0" fontId="18" fillId="4" borderId="0" xfId="0" applyFont="1" applyFill="1"/>
    <xf numFmtId="166" fontId="3" fillId="2" borderId="0" xfId="4" applyFont="1" applyFill="1" applyBorder="1"/>
    <xf numFmtId="166" fontId="0" fillId="2" borderId="0" xfId="4" applyFont="1" applyFill="1" applyBorder="1"/>
    <xf numFmtId="1" fontId="3" fillId="0" borderId="0" xfId="0" applyNumberFormat="1" applyFont="1" applyBorder="1"/>
    <xf numFmtId="0" fontId="0" fillId="0" borderId="0" xfId="0" applyAlignment="1">
      <alignment horizontal="right"/>
    </xf>
    <xf numFmtId="1" fontId="0" fillId="0" borderId="2" xfId="0" applyNumberFormat="1" applyBorder="1" applyAlignment="1">
      <alignment horizontal="right"/>
    </xf>
    <xf numFmtId="169" fontId="0" fillId="2" borderId="2" xfId="1" applyNumberFormat="1" applyFont="1" applyFill="1" applyBorder="1" applyAlignment="1"/>
    <xf numFmtId="0" fontId="0" fillId="0" borderId="0" xfId="0" applyBorder="1" applyAlignment="1">
      <alignment vertical="top"/>
    </xf>
    <xf numFmtId="0" fontId="6" fillId="3" borderId="0" xfId="3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left" vertical="top" wrapText="1"/>
    </xf>
    <xf numFmtId="169" fontId="8" fillId="3" borderId="0" xfId="1" applyNumberFormat="1" applyFont="1" applyFill="1" applyBorder="1" applyAlignment="1">
      <alignment horizontal="right" vertical="top" wrapText="1"/>
    </xf>
    <xf numFmtId="167" fontId="8" fillId="3" borderId="0" xfId="1" applyNumberFormat="1" applyFont="1" applyFill="1" applyBorder="1" applyAlignment="1">
      <alignment horizontal="right" vertical="top" wrapText="1"/>
    </xf>
    <xf numFmtId="0" fontId="8" fillId="3" borderId="0" xfId="0" applyFont="1" applyFill="1" applyAlignment="1">
      <alignment horizontal="right" vertical="top" wrapText="1"/>
    </xf>
    <xf numFmtId="0" fontId="3" fillId="5" borderId="5" xfId="0" applyFont="1" applyFill="1" applyBorder="1" applyAlignment="1">
      <alignment horizontal="right" vertical="top" wrapText="1"/>
    </xf>
    <xf numFmtId="169" fontId="8" fillId="3" borderId="6" xfId="1" applyNumberFormat="1" applyFont="1" applyFill="1" applyBorder="1" applyAlignment="1">
      <alignment horizontal="right" vertical="top" wrapText="1"/>
    </xf>
    <xf numFmtId="169" fontId="3" fillId="5" borderId="5" xfId="1" applyNumberFormat="1" applyFont="1" applyFill="1" applyBorder="1" applyAlignment="1">
      <alignment horizontal="right" vertical="top" wrapText="1"/>
    </xf>
    <xf numFmtId="0" fontId="3" fillId="5" borderId="7" xfId="0" applyFont="1" applyFill="1" applyBorder="1" applyAlignment="1">
      <alignment horizontal="right" vertical="top" wrapText="1"/>
    </xf>
    <xf numFmtId="167" fontId="8" fillId="3" borderId="12" xfId="1" applyNumberFormat="1" applyFont="1" applyFill="1" applyBorder="1" applyAlignment="1">
      <alignment horizontal="right" vertical="top" wrapText="1"/>
    </xf>
    <xf numFmtId="0" fontId="0" fillId="0" borderId="14" xfId="0" applyBorder="1"/>
    <xf numFmtId="0" fontId="0" fillId="0" borderId="14" xfId="0" applyFont="1" applyFill="1" applyBorder="1"/>
    <xf numFmtId="0" fontId="0" fillId="0" borderId="14" xfId="0" applyFont="1" applyBorder="1"/>
    <xf numFmtId="0" fontId="12" fillId="0" borderId="14" xfId="5" applyBorder="1"/>
    <xf numFmtId="0" fontId="19" fillId="2" borderId="0" xfId="0" applyFont="1" applyFill="1" applyAlignment="1">
      <alignment vertical="top"/>
    </xf>
    <xf numFmtId="0" fontId="15" fillId="2" borderId="0" xfId="0" quotePrefix="1" applyFont="1" applyFill="1" applyBorder="1" applyAlignment="1">
      <alignment vertical="top"/>
    </xf>
    <xf numFmtId="0" fontId="0" fillId="2" borderId="0" xfId="0" applyFont="1" applyFill="1" applyBorder="1"/>
    <xf numFmtId="0" fontId="3" fillId="2" borderId="0" xfId="0" applyFont="1" applyFill="1" applyBorder="1"/>
    <xf numFmtId="14" fontId="3" fillId="2" borderId="0" xfId="0" applyNumberFormat="1" applyFont="1" applyFill="1" applyBorder="1"/>
    <xf numFmtId="0" fontId="8" fillId="3" borderId="0" xfId="0" applyFont="1" applyFill="1" applyAlignment="1">
      <alignment horizontal="right"/>
    </xf>
    <xf numFmtId="167" fontId="1" fillId="5" borderId="0" xfId="1" applyNumberFormat="1" applyFont="1" applyFill="1" applyBorder="1" applyAlignment="1">
      <alignment horizontal="right" vertical="top" wrapText="1"/>
    </xf>
    <xf numFmtId="165" fontId="10" fillId="0" borderId="0" xfId="2" applyNumberFormat="1" applyFont="1" applyAlignment="1">
      <alignment wrapText="1"/>
    </xf>
    <xf numFmtId="169" fontId="0" fillId="2" borderId="8" xfId="1" applyNumberFormat="1" applyFont="1" applyFill="1" applyBorder="1" applyAlignment="1">
      <alignment horizontal="right"/>
    </xf>
    <xf numFmtId="170" fontId="0" fillId="6" borderId="15" xfId="1" applyNumberFormat="1" applyFont="1" applyFill="1" applyBorder="1" applyAlignment="1">
      <alignment horizontal="right"/>
    </xf>
    <xf numFmtId="9" fontId="0" fillId="6" borderId="15" xfId="2" applyFont="1" applyFill="1" applyBorder="1" applyAlignment="1">
      <alignment horizontal="right"/>
    </xf>
    <xf numFmtId="173" fontId="0" fillId="6" borderId="15" xfId="1" applyNumberFormat="1" applyFont="1" applyFill="1" applyBorder="1" applyAlignment="1">
      <alignment horizontal="right"/>
    </xf>
    <xf numFmtId="0" fontId="3" fillId="0" borderId="8" xfId="0" applyFont="1" applyFill="1" applyBorder="1"/>
    <xf numFmtId="0" fontId="0" fillId="0" borderId="8" xfId="0" applyFill="1" applyBorder="1"/>
    <xf numFmtId="0" fontId="0" fillId="0" borderId="0" xfId="0" quotePrefix="1" applyAlignment="1">
      <alignment horizontal="left" vertical="center" indent="2"/>
    </xf>
    <xf numFmtId="9" fontId="20" fillId="0" borderId="2" xfId="2" applyNumberFormat="1" applyFont="1" applyBorder="1"/>
    <xf numFmtId="169" fontId="20" fillId="0" borderId="2" xfId="1" applyNumberFormat="1" applyFont="1" applyBorder="1"/>
    <xf numFmtId="170" fontId="20" fillId="0" borderId="2" xfId="1" applyNumberFormat="1" applyFont="1" applyFill="1" applyBorder="1" applyAlignment="1">
      <alignment horizontal="right"/>
    </xf>
    <xf numFmtId="165" fontId="20" fillId="0" borderId="2" xfId="2" applyNumberFormat="1" applyFont="1" applyFill="1" applyBorder="1" applyAlignment="1">
      <alignment horizontal="right"/>
    </xf>
    <xf numFmtId="170" fontId="20" fillId="0" borderId="4" xfId="1" applyNumberFormat="1" applyFont="1" applyFill="1" applyBorder="1"/>
    <xf numFmtId="3" fontId="20" fillId="0" borderId="8" xfId="1" applyNumberFormat="1" applyFont="1" applyBorder="1"/>
    <xf numFmtId="3" fontId="20" fillId="0" borderId="9" xfId="1" applyNumberFormat="1" applyFont="1" applyBorder="1"/>
    <xf numFmtId="3" fontId="20" fillId="0" borderId="10" xfId="1" applyNumberFormat="1" applyFont="1" applyBorder="1"/>
    <xf numFmtId="0" fontId="20" fillId="0" borderId="2" xfId="0" applyFont="1" applyBorder="1"/>
    <xf numFmtId="0" fontId="18" fillId="4" borderId="0" xfId="0" applyFont="1" applyFill="1" applyBorder="1"/>
    <xf numFmtId="167" fontId="8" fillId="3" borderId="17" xfId="1" applyNumberFormat="1" applyFont="1" applyFill="1" applyBorder="1" applyAlignment="1">
      <alignment horizontal="right" vertical="top" wrapText="1"/>
    </xf>
    <xf numFmtId="3" fontId="20" fillId="0" borderId="16" xfId="1" applyNumberFormat="1" applyFont="1" applyBorder="1"/>
    <xf numFmtId="170" fontId="11" fillId="6" borderId="15" xfId="1" applyNumberFormat="1" applyFont="1" applyFill="1" applyBorder="1" applyAlignment="1">
      <alignment horizontal="right"/>
    </xf>
    <xf numFmtId="0" fontId="13" fillId="0" borderId="2" xfId="7" applyBorder="1" applyAlignment="1">
      <alignment vertical="top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16" fillId="7" borderId="0" xfId="0" applyFont="1" applyFill="1"/>
    <xf numFmtId="0" fontId="5" fillId="7" borderId="0" xfId="0" applyFont="1" applyFill="1"/>
    <xf numFmtId="0" fontId="0" fillId="7" borderId="0" xfId="0" applyFill="1"/>
    <xf numFmtId="174" fontId="0" fillId="2" borderId="0" xfId="0" applyNumberFormat="1" applyFont="1" applyFill="1"/>
    <xf numFmtId="0" fontId="14" fillId="2" borderId="0" xfId="0" applyFont="1" applyFill="1" applyAlignment="1">
      <alignment horizontal="left" vertical="top" wrapText="1"/>
    </xf>
  </cellXfs>
  <cellStyles count="8">
    <cellStyle name="Comma" xfId="1" builtinId="3"/>
    <cellStyle name="Comma [1]" xfId="4" xr:uid="{519754F3-38F6-404F-A028-837CAB8A1856}"/>
    <cellStyle name="Comma 2" xfId="6" xr:uid="{D9061566-7DBF-43E6-9C0E-94AF24E1FE72}"/>
    <cellStyle name="Heading 3" xfId="3" builtinId="18"/>
    <cellStyle name="Hyperlink" xfId="7" builtinId="8"/>
    <cellStyle name="Normal" xfId="0" builtinId="0"/>
    <cellStyle name="Normal 2" xfId="5" xr:uid="{E0D605CD-1B94-4E09-A606-FCA98DB18EAB}"/>
    <cellStyle name="Percent" xfId="2" builtinId="5"/>
  </cellStyles>
  <dxfs count="0"/>
  <tableStyles count="0" defaultTableStyle="TableStyleMedium2" defaultPivotStyle="PivotStyleLight16"/>
  <colors>
    <mruColors>
      <color rgb="FF006553"/>
      <color rgb="FFADC834"/>
      <color rgb="FFF8BB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49282526521801"/>
          <c:y val="6.8026662765474755E-2"/>
          <c:w val="0.72632537636700489"/>
          <c:h val="0.63616973006771871"/>
        </c:manualLayout>
      </c:layout>
      <c:lineChart>
        <c:grouping val="standard"/>
        <c:varyColors val="0"/>
        <c:ser>
          <c:idx val="0"/>
          <c:order val="0"/>
          <c:tx>
            <c:strRef>
              <c:f>Output!$D$53</c:f>
              <c:strCache>
                <c:ptCount val="1"/>
                <c:pt idx="0">
                  <c:v>2018/19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2"/>
              </a:solidFill>
              <a:ln w="9525">
                <a:noFill/>
              </a:ln>
              <a:effectLst/>
            </c:spPr>
          </c:marker>
          <c:cat>
            <c:strRef>
              <c:f>Output!$C$54:$C$80</c:f>
              <c:strCache>
                <c:ptCount val="27"/>
                <c:pt idx="0">
                  <c:v>Buller Electricity</c:v>
                </c:pt>
                <c:pt idx="1">
                  <c:v>EA Networks</c:v>
                </c:pt>
                <c:pt idx="2">
                  <c:v>Westpower</c:v>
                </c:pt>
                <c:pt idx="3">
                  <c:v>Horizon Energy</c:v>
                </c:pt>
                <c:pt idx="4">
                  <c:v>Network Waitaki</c:v>
                </c:pt>
                <c:pt idx="5">
                  <c:v>The Lines Company</c:v>
                </c:pt>
                <c:pt idx="6">
                  <c:v>Electra</c:v>
                </c:pt>
                <c:pt idx="7">
                  <c:v>Top Energy</c:v>
                </c:pt>
                <c:pt idx="8">
                  <c:v>Aurora Energy</c:v>
                </c:pt>
                <c:pt idx="9">
                  <c:v>Northpower</c:v>
                </c:pt>
                <c:pt idx="10">
                  <c:v>Vector Lines</c:v>
                </c:pt>
                <c:pt idx="11">
                  <c:v>Counties Power</c:v>
                </c:pt>
                <c:pt idx="12">
                  <c:v>Alpine Energy</c:v>
                </c:pt>
                <c:pt idx="13">
                  <c:v>WEL Networks</c:v>
                </c:pt>
                <c:pt idx="14">
                  <c:v>MainPower NZ</c:v>
                </c:pt>
                <c:pt idx="15">
                  <c:v>Nelson Electricity</c:v>
                </c:pt>
                <c:pt idx="16">
                  <c:v>PowerNet Ltd</c:v>
                </c:pt>
                <c:pt idx="17">
                  <c:v>Unison Networks</c:v>
                </c:pt>
                <c:pt idx="18">
                  <c:v>Network Tasman</c:v>
                </c:pt>
                <c:pt idx="19">
                  <c:v>Powerco</c:v>
                </c:pt>
                <c:pt idx="20">
                  <c:v>Orion NZ</c:v>
                </c:pt>
                <c:pt idx="21">
                  <c:v>Scanpower</c:v>
                </c:pt>
                <c:pt idx="22">
                  <c:v>Marlborough Lines</c:v>
                </c:pt>
                <c:pt idx="23">
                  <c:v>Waipa Networks</c:v>
                </c:pt>
                <c:pt idx="24">
                  <c:v>Wellington Electricity</c:v>
                </c:pt>
                <c:pt idx="25">
                  <c:v>Centralines</c:v>
                </c:pt>
                <c:pt idx="26">
                  <c:v>Eastland Network</c:v>
                </c:pt>
              </c:strCache>
            </c:strRef>
          </c:cat>
          <c:val>
            <c:numRef>
              <c:f>Output!$D$54:$D$80</c:f>
              <c:numCache>
                <c:formatCode>#,##0_ ;\-#,##0\ </c:formatCode>
                <c:ptCount val="27"/>
                <c:pt idx="0">
                  <c:v>6.8271496345974994</c:v>
                </c:pt>
                <c:pt idx="1">
                  <c:v>62.37201266528848</c:v>
                </c:pt>
                <c:pt idx="2">
                  <c:v>68.134165274754011</c:v>
                </c:pt>
                <c:pt idx="3">
                  <c:v>27.26663908886988</c:v>
                </c:pt>
                <c:pt idx="4">
                  <c:v>4.6785534391163379</c:v>
                </c:pt>
                <c:pt idx="5">
                  <c:v>17.861906884099092</c:v>
                </c:pt>
                <c:pt idx="6">
                  <c:v>6.0137296887551637</c:v>
                </c:pt>
                <c:pt idx="7">
                  <c:v>7.5691071646241275</c:v>
                </c:pt>
                <c:pt idx="8">
                  <c:v>-5.9152041675917442</c:v>
                </c:pt>
                <c:pt idx="9">
                  <c:v>-16.929058209134617</c:v>
                </c:pt>
                <c:pt idx="10">
                  <c:v>-19.024375922169213</c:v>
                </c:pt>
                <c:pt idx="11">
                  <c:v>-21.83860100751432</c:v>
                </c:pt>
                <c:pt idx="12">
                  <c:v>-25.440335665648604</c:v>
                </c:pt>
                <c:pt idx="13">
                  <c:v>-12.363517028118073</c:v>
                </c:pt>
                <c:pt idx="14">
                  <c:v>-32.686287186636811</c:v>
                </c:pt>
                <c:pt idx="15">
                  <c:v>-12.269571074178318</c:v>
                </c:pt>
                <c:pt idx="16">
                  <c:v>-31.239903647551959</c:v>
                </c:pt>
                <c:pt idx="17">
                  <c:v>-31.578840072799807</c:v>
                </c:pt>
                <c:pt idx="18">
                  <c:v>-27.319772705427383</c:v>
                </c:pt>
                <c:pt idx="19">
                  <c:v>-41.974475668603127</c:v>
                </c:pt>
                <c:pt idx="20">
                  <c:v>-50.662109392297133</c:v>
                </c:pt>
                <c:pt idx="21">
                  <c:v>-40.977034565146965</c:v>
                </c:pt>
                <c:pt idx="22">
                  <c:v>-45.473136726658545</c:v>
                </c:pt>
                <c:pt idx="23">
                  <c:v>-46.500325596908006</c:v>
                </c:pt>
                <c:pt idx="24">
                  <c:v>-51.772877201152632</c:v>
                </c:pt>
                <c:pt idx="25">
                  <c:v>-60.888196916915447</c:v>
                </c:pt>
                <c:pt idx="26">
                  <c:v>-55.360504802694429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62-4E12-9FB8-30E51CD39760}"/>
            </c:ext>
          </c:extLst>
        </c:ser>
        <c:ser>
          <c:idx val="1"/>
          <c:order val="1"/>
          <c:tx>
            <c:strRef>
              <c:f>Output!$E$53</c:f>
              <c:strCache>
                <c:ptCount val="1"/>
                <c:pt idx="0">
                  <c:v>2019/20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Output!$C$54:$C$80</c:f>
              <c:strCache>
                <c:ptCount val="27"/>
                <c:pt idx="0">
                  <c:v>Buller Electricity</c:v>
                </c:pt>
                <c:pt idx="1">
                  <c:v>EA Networks</c:v>
                </c:pt>
                <c:pt idx="2">
                  <c:v>Westpower</c:v>
                </c:pt>
                <c:pt idx="3">
                  <c:v>Horizon Energy</c:v>
                </c:pt>
                <c:pt idx="4">
                  <c:v>Network Waitaki</c:v>
                </c:pt>
                <c:pt idx="5">
                  <c:v>The Lines Company</c:v>
                </c:pt>
                <c:pt idx="6">
                  <c:v>Electra</c:v>
                </c:pt>
                <c:pt idx="7">
                  <c:v>Top Energy</c:v>
                </c:pt>
                <c:pt idx="8">
                  <c:v>Aurora Energy</c:v>
                </c:pt>
                <c:pt idx="9">
                  <c:v>Northpower</c:v>
                </c:pt>
                <c:pt idx="10">
                  <c:v>Vector Lines</c:v>
                </c:pt>
                <c:pt idx="11">
                  <c:v>Counties Power</c:v>
                </c:pt>
                <c:pt idx="12">
                  <c:v>Alpine Energy</c:v>
                </c:pt>
                <c:pt idx="13">
                  <c:v>WEL Networks</c:v>
                </c:pt>
                <c:pt idx="14">
                  <c:v>MainPower NZ</c:v>
                </c:pt>
                <c:pt idx="15">
                  <c:v>Nelson Electricity</c:v>
                </c:pt>
                <c:pt idx="16">
                  <c:v>PowerNet Ltd</c:v>
                </c:pt>
                <c:pt idx="17">
                  <c:v>Unison Networks</c:v>
                </c:pt>
                <c:pt idx="18">
                  <c:v>Network Tasman</c:v>
                </c:pt>
                <c:pt idx="19">
                  <c:v>Powerco</c:v>
                </c:pt>
                <c:pt idx="20">
                  <c:v>Orion NZ</c:v>
                </c:pt>
                <c:pt idx="21">
                  <c:v>Scanpower</c:v>
                </c:pt>
                <c:pt idx="22">
                  <c:v>Marlborough Lines</c:v>
                </c:pt>
                <c:pt idx="23">
                  <c:v>Waipa Networks</c:v>
                </c:pt>
                <c:pt idx="24">
                  <c:v>Wellington Electricity</c:v>
                </c:pt>
                <c:pt idx="25">
                  <c:v>Centralines</c:v>
                </c:pt>
                <c:pt idx="26">
                  <c:v>Eastland Network</c:v>
                </c:pt>
              </c:strCache>
            </c:strRef>
          </c:cat>
          <c:val>
            <c:numRef>
              <c:f>Output!$E$54:$E$80</c:f>
              <c:numCache>
                <c:formatCode>#,##0_ ;\-#,##0\ </c:formatCode>
                <c:ptCount val="27"/>
                <c:pt idx="0">
                  <c:v>43.661988304624572</c:v>
                </c:pt>
                <c:pt idx="1">
                  <c:v>-84.276195643202655</c:v>
                </c:pt>
                <c:pt idx="2">
                  <c:v>41.835622175125778</c:v>
                </c:pt>
                <c:pt idx="3">
                  <c:v>31.344295458615864</c:v>
                </c:pt>
                <c:pt idx="4">
                  <c:v>21.18933899175828</c:v>
                </c:pt>
                <c:pt idx="5">
                  <c:v>21.261414052988709</c:v>
                </c:pt>
                <c:pt idx="6">
                  <c:v>16.286040574402325</c:v>
                </c:pt>
                <c:pt idx="7">
                  <c:v>12.961172984790243</c:v>
                </c:pt>
                <c:pt idx="8">
                  <c:v>-8.4242569335056121</c:v>
                </c:pt>
                <c:pt idx="9">
                  <c:v>-1.386243840546405</c:v>
                </c:pt>
                <c:pt idx="10">
                  <c:v>-15.520567719041138</c:v>
                </c:pt>
                <c:pt idx="11">
                  <c:v>-34.06209873228957</c:v>
                </c:pt>
                <c:pt idx="12">
                  <c:v>-35.743603238832108</c:v>
                </c:pt>
                <c:pt idx="13">
                  <c:v>-14.65516626193395</c:v>
                </c:pt>
                <c:pt idx="14">
                  <c:v>-30.655378502210702</c:v>
                </c:pt>
                <c:pt idx="15">
                  <c:v>2.4544457494135368</c:v>
                </c:pt>
                <c:pt idx="16">
                  <c:v>-26.914999894490435</c:v>
                </c:pt>
                <c:pt idx="17">
                  <c:v>-26.120001495057473</c:v>
                </c:pt>
                <c:pt idx="18">
                  <c:v>2.7885089505866718</c:v>
                </c:pt>
                <c:pt idx="19">
                  <c:v>-33.046532973879557</c:v>
                </c:pt>
                <c:pt idx="20">
                  <c:v>-13.52595683236342</c:v>
                </c:pt>
                <c:pt idx="21">
                  <c:v>-43.207266141873049</c:v>
                </c:pt>
                <c:pt idx="22">
                  <c:v>-40.988419184838307</c:v>
                </c:pt>
                <c:pt idx="23">
                  <c:v>-39.498709252427496</c:v>
                </c:pt>
                <c:pt idx="24">
                  <c:v>-50.570319362454029</c:v>
                </c:pt>
                <c:pt idx="25">
                  <c:v>-59.088805941322036</c:v>
                </c:pt>
                <c:pt idx="26">
                  <c:v>-48.536080714955844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62-4E12-9FB8-30E51CD39760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Output!$C$54:$C$80</c:f>
              <c:strCache>
                <c:ptCount val="27"/>
                <c:pt idx="0">
                  <c:v>Buller Electricity</c:v>
                </c:pt>
                <c:pt idx="1">
                  <c:v>EA Networks</c:v>
                </c:pt>
                <c:pt idx="2">
                  <c:v>Westpower</c:v>
                </c:pt>
                <c:pt idx="3">
                  <c:v>Horizon Energy</c:v>
                </c:pt>
                <c:pt idx="4">
                  <c:v>Network Waitaki</c:v>
                </c:pt>
                <c:pt idx="5">
                  <c:v>The Lines Company</c:v>
                </c:pt>
                <c:pt idx="6">
                  <c:v>Electra</c:v>
                </c:pt>
                <c:pt idx="7">
                  <c:v>Top Energy</c:v>
                </c:pt>
                <c:pt idx="8">
                  <c:v>Aurora Energy</c:v>
                </c:pt>
                <c:pt idx="9">
                  <c:v>Northpower</c:v>
                </c:pt>
                <c:pt idx="10">
                  <c:v>Vector Lines</c:v>
                </c:pt>
                <c:pt idx="11">
                  <c:v>Counties Power</c:v>
                </c:pt>
                <c:pt idx="12">
                  <c:v>Alpine Energy</c:v>
                </c:pt>
                <c:pt idx="13">
                  <c:v>WEL Networks</c:v>
                </c:pt>
                <c:pt idx="14">
                  <c:v>MainPower NZ</c:v>
                </c:pt>
                <c:pt idx="15">
                  <c:v>Nelson Electricity</c:v>
                </c:pt>
                <c:pt idx="16">
                  <c:v>PowerNet Ltd</c:v>
                </c:pt>
                <c:pt idx="17">
                  <c:v>Unison Networks</c:v>
                </c:pt>
                <c:pt idx="18">
                  <c:v>Network Tasman</c:v>
                </c:pt>
                <c:pt idx="19">
                  <c:v>Powerco</c:v>
                </c:pt>
                <c:pt idx="20">
                  <c:v>Orion NZ</c:v>
                </c:pt>
                <c:pt idx="21">
                  <c:v>Scanpower</c:v>
                </c:pt>
                <c:pt idx="22">
                  <c:v>Marlborough Lines</c:v>
                </c:pt>
                <c:pt idx="23">
                  <c:v>Waipa Networks</c:v>
                </c:pt>
                <c:pt idx="24">
                  <c:v>Wellington Electricity</c:v>
                </c:pt>
                <c:pt idx="25">
                  <c:v>Centralines</c:v>
                </c:pt>
                <c:pt idx="26">
                  <c:v>Eastland Network</c:v>
                </c:pt>
              </c:strCache>
            </c:strRef>
          </c:cat>
          <c:val>
            <c:numRef>
              <c:f>Output!$F$54:$F$80</c:f>
              <c:numCache>
                <c:formatCode>#,##0_ ;\-#,##0\ </c:formatCode>
                <c:ptCount val="27"/>
                <c:pt idx="0">
                  <c:v>322.91939836793722</c:v>
                </c:pt>
                <c:pt idx="1">
                  <c:v>38.512713438068275</c:v>
                </c:pt>
                <c:pt idx="2">
                  <c:v>74.235371148137119</c:v>
                </c:pt>
                <c:pt idx="3">
                  <c:v>62.552344058093951</c:v>
                </c:pt>
                <c:pt idx="4">
                  <c:v>30.029622438040391</c:v>
                </c:pt>
                <c:pt idx="5">
                  <c:v>32.773514562889794</c:v>
                </c:pt>
                <c:pt idx="6">
                  <c:v>30.702142087311067</c:v>
                </c:pt>
                <c:pt idx="7">
                  <c:v>13.969087650962244</c:v>
                </c:pt>
                <c:pt idx="8">
                  <c:v>19.882007300515003</c:v>
                </c:pt>
                <c:pt idx="9">
                  <c:v>4.3598806276552793</c:v>
                </c:pt>
                <c:pt idx="10">
                  <c:v>9.619786065723261</c:v>
                </c:pt>
                <c:pt idx="11">
                  <c:v>-0.58628907318476375</c:v>
                </c:pt>
                <c:pt idx="12">
                  <c:v>1.4340729971236317</c:v>
                </c:pt>
                <c:pt idx="13">
                  <c:v>6.3891406671126179</c:v>
                </c:pt>
                <c:pt idx="14">
                  <c:v>-3.7057542778947892</c:v>
                </c:pt>
                <c:pt idx="15">
                  <c:v>-1.6889476240762347</c:v>
                </c:pt>
                <c:pt idx="16">
                  <c:v>-5.5571564077502096</c:v>
                </c:pt>
                <c:pt idx="17">
                  <c:v>-5.3289599570350283</c:v>
                </c:pt>
                <c:pt idx="18">
                  <c:v>-3.049190237134606</c:v>
                </c:pt>
                <c:pt idx="19">
                  <c:v>-11.383121256946403</c:v>
                </c:pt>
                <c:pt idx="20">
                  <c:v>-22.01561582453775</c:v>
                </c:pt>
                <c:pt idx="21">
                  <c:v>-13.44985195116209</c:v>
                </c:pt>
                <c:pt idx="22">
                  <c:v>-22.439770977096281</c:v>
                </c:pt>
                <c:pt idx="23">
                  <c:v>-22.53225255191942</c:v>
                </c:pt>
                <c:pt idx="24">
                  <c:v>-20.542524578091538</c:v>
                </c:pt>
                <c:pt idx="25">
                  <c:v>-29.938532457612975</c:v>
                </c:pt>
                <c:pt idx="26">
                  <c:v>-40.46523441550319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62-4E12-9FB8-30E51CD39760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ADC834"/>
              </a:solidFill>
              <a:ln w="9525">
                <a:noFill/>
              </a:ln>
              <a:effectLst/>
            </c:spPr>
          </c:marker>
          <c:cat>
            <c:strRef>
              <c:f>Output!$C$54:$C$80</c:f>
              <c:strCache>
                <c:ptCount val="27"/>
                <c:pt idx="0">
                  <c:v>Buller Electricity</c:v>
                </c:pt>
                <c:pt idx="1">
                  <c:v>EA Networks</c:v>
                </c:pt>
                <c:pt idx="2">
                  <c:v>Westpower</c:v>
                </c:pt>
                <c:pt idx="3">
                  <c:v>Horizon Energy</c:v>
                </c:pt>
                <c:pt idx="4">
                  <c:v>Network Waitaki</c:v>
                </c:pt>
                <c:pt idx="5">
                  <c:v>The Lines Company</c:v>
                </c:pt>
                <c:pt idx="6">
                  <c:v>Electra</c:v>
                </c:pt>
                <c:pt idx="7">
                  <c:v>Top Energy</c:v>
                </c:pt>
                <c:pt idx="8">
                  <c:v>Aurora Energy</c:v>
                </c:pt>
                <c:pt idx="9">
                  <c:v>Northpower</c:v>
                </c:pt>
                <c:pt idx="10">
                  <c:v>Vector Lines</c:v>
                </c:pt>
                <c:pt idx="11">
                  <c:v>Counties Power</c:v>
                </c:pt>
                <c:pt idx="12">
                  <c:v>Alpine Energy</c:v>
                </c:pt>
                <c:pt idx="13">
                  <c:v>WEL Networks</c:v>
                </c:pt>
                <c:pt idx="14">
                  <c:v>MainPower NZ</c:v>
                </c:pt>
                <c:pt idx="15">
                  <c:v>Nelson Electricity</c:v>
                </c:pt>
                <c:pt idx="16">
                  <c:v>PowerNet Ltd</c:v>
                </c:pt>
                <c:pt idx="17">
                  <c:v>Unison Networks</c:v>
                </c:pt>
                <c:pt idx="18">
                  <c:v>Network Tasman</c:v>
                </c:pt>
                <c:pt idx="19">
                  <c:v>Powerco</c:v>
                </c:pt>
                <c:pt idx="20">
                  <c:v>Orion NZ</c:v>
                </c:pt>
                <c:pt idx="21">
                  <c:v>Scanpower</c:v>
                </c:pt>
                <c:pt idx="22">
                  <c:v>Marlborough Lines</c:v>
                </c:pt>
                <c:pt idx="23">
                  <c:v>Waipa Networks</c:v>
                </c:pt>
                <c:pt idx="24">
                  <c:v>Wellington Electricity</c:v>
                </c:pt>
                <c:pt idx="25">
                  <c:v>Centralines</c:v>
                </c:pt>
                <c:pt idx="26">
                  <c:v>Eastland Network</c:v>
                </c:pt>
              </c:strCache>
            </c:strRef>
          </c:cat>
          <c:val>
            <c:numRef>
              <c:f>Output!$G$54:$G$80</c:f>
              <c:numCache>
                <c:formatCode>#,##0_ ;\-#,##0\ </c:formatCode>
                <c:ptCount val="27"/>
                <c:pt idx="0">
                  <c:v>164.5545019740099</c:v>
                </c:pt>
                <c:pt idx="1">
                  <c:v>77.67408179811774</c:v>
                </c:pt>
                <c:pt idx="2">
                  <c:v>65.885094752259562</c:v>
                </c:pt>
                <c:pt idx="3">
                  <c:v>61.622713801042593</c:v>
                </c:pt>
                <c:pt idx="4">
                  <c:v>30.916701461409748</c:v>
                </c:pt>
                <c:pt idx="5">
                  <c:v>28.344918572516832</c:v>
                </c:pt>
                <c:pt idx="6">
                  <c:v>27.878868223881337</c:v>
                </c:pt>
                <c:pt idx="7">
                  <c:v>21.91725292687574</c:v>
                </c:pt>
                <c:pt idx="8">
                  <c:v>18.913789727864359</c:v>
                </c:pt>
                <c:pt idx="9">
                  <c:v>14.223930418184965</c:v>
                </c:pt>
                <c:pt idx="10">
                  <c:v>7.3874942518631856</c:v>
                </c:pt>
                <c:pt idx="11">
                  <c:v>4.4120842093516552</c:v>
                </c:pt>
                <c:pt idx="12">
                  <c:v>3.0321266454706284</c:v>
                </c:pt>
                <c:pt idx="13">
                  <c:v>0.3679052768273296</c:v>
                </c:pt>
                <c:pt idx="14">
                  <c:v>-2.4157591185455343</c:v>
                </c:pt>
                <c:pt idx="15">
                  <c:v>-5.7295733131802145</c:v>
                </c:pt>
                <c:pt idx="16">
                  <c:v>-10.918981668803953</c:v>
                </c:pt>
                <c:pt idx="17">
                  <c:v>-13.86478640500467</c:v>
                </c:pt>
                <c:pt idx="18">
                  <c:v>-13.933912303346311</c:v>
                </c:pt>
                <c:pt idx="19">
                  <c:v>-17.514933924634914</c:v>
                </c:pt>
                <c:pt idx="20">
                  <c:v>-19.679325236750895</c:v>
                </c:pt>
                <c:pt idx="21">
                  <c:v>-21.492428490413836</c:v>
                </c:pt>
                <c:pt idx="22">
                  <c:v>-24.38156732815262</c:v>
                </c:pt>
                <c:pt idx="23">
                  <c:v>-28.010788209425108</c:v>
                </c:pt>
                <c:pt idx="24">
                  <c:v>-28.125225653725074</c:v>
                </c:pt>
                <c:pt idx="25">
                  <c:v>-30.827131013220274</c:v>
                </c:pt>
                <c:pt idx="26">
                  <c:v>-39.75874541556459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62-4E12-9FB8-30E51CD39760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Output!$C$54:$C$80</c:f>
              <c:strCache>
                <c:ptCount val="27"/>
                <c:pt idx="0">
                  <c:v>Buller Electricity</c:v>
                </c:pt>
                <c:pt idx="1">
                  <c:v>EA Networks</c:v>
                </c:pt>
                <c:pt idx="2">
                  <c:v>Westpower</c:v>
                </c:pt>
                <c:pt idx="3">
                  <c:v>Horizon Energy</c:v>
                </c:pt>
                <c:pt idx="4">
                  <c:v>Network Waitaki</c:v>
                </c:pt>
                <c:pt idx="5">
                  <c:v>The Lines Company</c:v>
                </c:pt>
                <c:pt idx="6">
                  <c:v>Electra</c:v>
                </c:pt>
                <c:pt idx="7">
                  <c:v>Top Energy</c:v>
                </c:pt>
                <c:pt idx="8">
                  <c:v>Aurora Energy</c:v>
                </c:pt>
                <c:pt idx="9">
                  <c:v>Northpower</c:v>
                </c:pt>
                <c:pt idx="10">
                  <c:v>Vector Lines</c:v>
                </c:pt>
                <c:pt idx="11">
                  <c:v>Counties Power</c:v>
                </c:pt>
                <c:pt idx="12">
                  <c:v>Alpine Energy</c:v>
                </c:pt>
                <c:pt idx="13">
                  <c:v>WEL Networks</c:v>
                </c:pt>
                <c:pt idx="14">
                  <c:v>MainPower NZ</c:v>
                </c:pt>
                <c:pt idx="15">
                  <c:v>Nelson Electricity</c:v>
                </c:pt>
                <c:pt idx="16">
                  <c:v>PowerNet Ltd</c:v>
                </c:pt>
                <c:pt idx="17">
                  <c:v>Unison Networks</c:v>
                </c:pt>
                <c:pt idx="18">
                  <c:v>Network Tasman</c:v>
                </c:pt>
                <c:pt idx="19">
                  <c:v>Powerco</c:v>
                </c:pt>
                <c:pt idx="20">
                  <c:v>Orion NZ</c:v>
                </c:pt>
                <c:pt idx="21">
                  <c:v>Scanpower</c:v>
                </c:pt>
                <c:pt idx="22">
                  <c:v>Marlborough Lines</c:v>
                </c:pt>
                <c:pt idx="23">
                  <c:v>Waipa Networks</c:v>
                </c:pt>
                <c:pt idx="24">
                  <c:v>Wellington Electricity</c:v>
                </c:pt>
                <c:pt idx="25">
                  <c:v>Centralines</c:v>
                </c:pt>
                <c:pt idx="26">
                  <c:v>Eastland Network</c:v>
                </c:pt>
              </c:strCache>
            </c:strRef>
          </c:cat>
          <c:val>
            <c:numRef>
              <c:f>Output!$H$54:$H$80</c:f>
              <c:numCache>
                <c:formatCode>0.0%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62-4E12-9FB8-30E51CD39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hiLowLines>
        <c:marker val="1"/>
        <c:smooth val="0"/>
        <c:axId val="705938895"/>
        <c:axId val="705942639"/>
      </c:lineChart>
      <c:catAx>
        <c:axId val="705938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5942639"/>
        <c:crosses val="autoZero"/>
        <c:auto val="1"/>
        <c:lblAlgn val="ctr"/>
        <c:lblOffset val="100"/>
        <c:noMultiLvlLbl val="0"/>
      </c:catAx>
      <c:valAx>
        <c:axId val="705942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NZ"/>
                  <a:t>$</a:t>
                </a:r>
              </a:p>
            </c:rich>
          </c:tx>
          <c:layout>
            <c:manualLayout>
              <c:xMode val="edge"/>
              <c:yMode val="edge"/>
              <c:x val="2.6539871470475859E-2"/>
              <c:y val="4.95137000899303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5938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900"/>
              <a:t>Change in typical annual household bill in</a:t>
            </a:r>
            <a:r>
              <a:rPr lang="en-US" sz="900" baseline="0"/>
              <a:t> 2021/22</a:t>
            </a:r>
            <a:endParaRPr lang="en-US" sz="900"/>
          </a:p>
        </c:rich>
      </c:tx>
      <c:layout>
        <c:manualLayout>
          <c:xMode val="edge"/>
          <c:yMode val="edge"/>
          <c:x val="0.48120350933485501"/>
          <c:y val="7.35507293493801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334636197876461"/>
          <c:y val="0.13743460011987743"/>
          <c:w val="0.29086892540906711"/>
          <c:h val="0.8508396018597863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DC83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8.95987479118577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ED-4EE1-8540-33D3EFCB17F5}"/>
                </c:ext>
              </c:extLst>
            </c:dLbl>
            <c:dLbl>
              <c:idx val="26"/>
              <c:layout>
                <c:manualLayout>
                  <c:x val="-3.5840063575193087E-3"/>
                  <c:y val="-2.226321328084728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5ED-4EE1-8540-33D3EFCB17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Output!$C$10:$C$36</c:f>
              <c:strCache>
                <c:ptCount val="27"/>
                <c:pt idx="0">
                  <c:v>Eastland Network</c:v>
                </c:pt>
                <c:pt idx="1">
                  <c:v>Centralines</c:v>
                </c:pt>
                <c:pt idx="2">
                  <c:v>Wellington Electricity</c:v>
                </c:pt>
                <c:pt idx="3">
                  <c:v>Waipa Networks</c:v>
                </c:pt>
                <c:pt idx="4">
                  <c:v>Marlborough Lines</c:v>
                </c:pt>
                <c:pt idx="5">
                  <c:v>Scanpower</c:v>
                </c:pt>
                <c:pt idx="6">
                  <c:v>Orion NZ</c:v>
                </c:pt>
                <c:pt idx="7">
                  <c:v>Powerco</c:v>
                </c:pt>
                <c:pt idx="8">
                  <c:v>Network Tasman</c:v>
                </c:pt>
                <c:pt idx="9">
                  <c:v>Unison Networks</c:v>
                </c:pt>
                <c:pt idx="10">
                  <c:v>PowerNet Ltd</c:v>
                </c:pt>
                <c:pt idx="11">
                  <c:v>Nelson Electricity</c:v>
                </c:pt>
                <c:pt idx="12">
                  <c:v>MainPower NZ</c:v>
                </c:pt>
                <c:pt idx="13">
                  <c:v>WEL Networks</c:v>
                </c:pt>
                <c:pt idx="14">
                  <c:v>Alpine Energy</c:v>
                </c:pt>
                <c:pt idx="15">
                  <c:v>Counties Power</c:v>
                </c:pt>
                <c:pt idx="16">
                  <c:v>Vector Lines</c:v>
                </c:pt>
                <c:pt idx="17">
                  <c:v>Northpower</c:v>
                </c:pt>
                <c:pt idx="18">
                  <c:v>Aurora Energy</c:v>
                </c:pt>
                <c:pt idx="19">
                  <c:v>Top Energy</c:v>
                </c:pt>
                <c:pt idx="20">
                  <c:v>Electra</c:v>
                </c:pt>
                <c:pt idx="21">
                  <c:v>The Lines Company</c:v>
                </c:pt>
                <c:pt idx="22">
                  <c:v>Network Waitaki</c:v>
                </c:pt>
                <c:pt idx="23">
                  <c:v>Horizon Energy</c:v>
                </c:pt>
                <c:pt idx="24">
                  <c:v>Westpower</c:v>
                </c:pt>
                <c:pt idx="25">
                  <c:v>EA Networks</c:v>
                </c:pt>
                <c:pt idx="26">
                  <c:v>Buller Electricity</c:v>
                </c:pt>
              </c:strCache>
            </c:strRef>
          </c:cat>
          <c:val>
            <c:numRef>
              <c:f>Output!$E$10:$E$36</c:f>
              <c:numCache>
                <c:formatCode>#,##0_ ;\-#,##0\ </c:formatCode>
                <c:ptCount val="27"/>
                <c:pt idx="0">
                  <c:v>-39.75874541556459</c:v>
                </c:pt>
                <c:pt idx="1">
                  <c:v>-30.827131013220274</c:v>
                </c:pt>
                <c:pt idx="2">
                  <c:v>-28.125225653725074</c:v>
                </c:pt>
                <c:pt idx="3">
                  <c:v>-28.010788209425108</c:v>
                </c:pt>
                <c:pt idx="4">
                  <c:v>-24.38156732815262</c:v>
                </c:pt>
                <c:pt idx="5">
                  <c:v>-21.492428490413836</c:v>
                </c:pt>
                <c:pt idx="6">
                  <c:v>-19.679325236750895</c:v>
                </c:pt>
                <c:pt idx="7">
                  <c:v>-17.514933924634914</c:v>
                </c:pt>
                <c:pt idx="8">
                  <c:v>-13.933912303346311</c:v>
                </c:pt>
                <c:pt idx="9">
                  <c:v>-13.86478640500467</c:v>
                </c:pt>
                <c:pt idx="10">
                  <c:v>-10.918981668803953</c:v>
                </c:pt>
                <c:pt idx="11">
                  <c:v>-5.7295733131802145</c:v>
                </c:pt>
                <c:pt idx="12">
                  <c:v>-2.4157591185455343</c:v>
                </c:pt>
                <c:pt idx="13">
                  <c:v>0.3679052768273296</c:v>
                </c:pt>
                <c:pt idx="14">
                  <c:v>3.0321266454706284</c:v>
                </c:pt>
                <c:pt idx="15">
                  <c:v>4.4120842093516552</c:v>
                </c:pt>
                <c:pt idx="16">
                  <c:v>7.3874942518631856</c:v>
                </c:pt>
                <c:pt idx="17">
                  <c:v>14.223930418184965</c:v>
                </c:pt>
                <c:pt idx="18">
                  <c:v>18.913789727864359</c:v>
                </c:pt>
                <c:pt idx="19">
                  <c:v>21.91725292687574</c:v>
                </c:pt>
                <c:pt idx="20">
                  <c:v>27.878868223881337</c:v>
                </c:pt>
                <c:pt idx="21">
                  <c:v>28.344918572516832</c:v>
                </c:pt>
                <c:pt idx="22">
                  <c:v>30.916701461409748</c:v>
                </c:pt>
                <c:pt idx="23">
                  <c:v>61.622713801042593</c:v>
                </c:pt>
                <c:pt idx="24">
                  <c:v>65.885094752259562</c:v>
                </c:pt>
                <c:pt idx="25">
                  <c:v>77.67408179811774</c:v>
                </c:pt>
                <c:pt idx="26">
                  <c:v>164.5545019740099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ED-4EE1-8540-33D3EFCB17F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2"/>
        <c:axId val="1167895392"/>
        <c:axId val="1167896640"/>
      </c:barChart>
      <c:catAx>
        <c:axId val="1167895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7896640"/>
        <c:crosses val="autoZero"/>
        <c:auto val="1"/>
        <c:lblAlgn val="ctr"/>
        <c:lblOffset val="100"/>
        <c:noMultiLvlLbl val="0"/>
      </c:catAx>
      <c:valAx>
        <c:axId val="1167896640"/>
        <c:scaling>
          <c:orientation val="minMax"/>
          <c:max val="180"/>
          <c:min val="-60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7895392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38329087961889"/>
          <c:y val="0.12532969980880751"/>
          <c:w val="0.6411438224590813"/>
          <c:h val="0.8281005934218271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8BB3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Output!$H$10:$H$36</c:f>
              <c:numCache>
                <c:formatCode>0.0%</c:formatCode>
                <c:ptCount val="27"/>
              </c:numCache>
            </c:numRef>
          </c:cat>
          <c:val>
            <c:numRef>
              <c:f>Output!$F$10:$F$36</c:f>
              <c:numCache>
                <c:formatCode>0.0%</c:formatCode>
                <c:ptCount val="27"/>
                <c:pt idx="0">
                  <c:v>-1.8747429519224413E-2</c:v>
                </c:pt>
                <c:pt idx="1">
                  <c:v>-1.4535908009914182E-2</c:v>
                </c:pt>
                <c:pt idx="2">
                  <c:v>-1.3261879371301225E-2</c:v>
                </c:pt>
                <c:pt idx="3">
                  <c:v>-1.3207918716885456E-2</c:v>
                </c:pt>
                <c:pt idx="4">
                  <c:v>-1.1496633263327909E-2</c:v>
                </c:pt>
                <c:pt idx="5">
                  <c:v>-1.0134318477847834E-2</c:v>
                </c:pt>
                <c:pt idx="6">
                  <c:v>-9.2793864344988056E-3</c:v>
                </c:pt>
                <c:pt idx="7">
                  <c:v>-8.2588116363807758E-3</c:v>
                </c:pt>
                <c:pt idx="8">
                  <c:v>-6.5702535656916262E-3</c:v>
                </c:pt>
                <c:pt idx="9">
                  <c:v>-6.5376586512000418E-3</c:v>
                </c:pt>
                <c:pt idx="10">
                  <c:v>-5.1486242113029362E-3</c:v>
                </c:pt>
                <c:pt idx="11">
                  <c:v>-2.7016640173466054E-3</c:v>
                </c:pt>
                <c:pt idx="12">
                  <c:v>-1.1391021858709464E-3</c:v>
                </c:pt>
                <c:pt idx="13">
                  <c:v>1.7347826685625221E-4</c:v>
                </c:pt>
                <c:pt idx="14">
                  <c:v>1.4297377843584991E-3</c:v>
                </c:pt>
                <c:pt idx="15">
                  <c:v>2.0804287681402064E-3</c:v>
                </c:pt>
                <c:pt idx="16">
                  <c:v>3.4834229894050552E-3</c:v>
                </c:pt>
                <c:pt idx="17">
                  <c:v>6.7070057219884771E-3</c:v>
                </c:pt>
                <c:pt idx="18">
                  <c:v>8.9184137013980386E-3</c:v>
                </c:pt>
                <c:pt idx="19">
                  <c:v>1.0334635819287284E-2</c:v>
                </c:pt>
                <c:pt idx="20">
                  <c:v>1.3145714524944561E-2</c:v>
                </c:pt>
                <c:pt idx="21">
                  <c:v>1.3365471108612654E-2</c:v>
                </c:pt>
                <c:pt idx="22">
                  <c:v>1.4578143136975816E-2</c:v>
                </c:pt>
                <c:pt idx="23">
                  <c:v>2.9056940094395536E-2</c:v>
                </c:pt>
                <c:pt idx="24">
                  <c:v>3.1066779329306165E-2</c:v>
                </c:pt>
                <c:pt idx="25">
                  <c:v>3.6625636919886836E-2</c:v>
                </c:pt>
                <c:pt idx="26">
                  <c:v>7.7592335864328649E-2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AB-4BAF-8A2D-085C62E8D45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2"/>
        <c:axId val="1167895392"/>
        <c:axId val="1167896640"/>
      </c:barChart>
      <c:catAx>
        <c:axId val="1167895392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7896640"/>
        <c:crosses val="autoZero"/>
        <c:auto val="1"/>
        <c:lblAlgn val="ctr"/>
        <c:lblOffset val="100"/>
        <c:noMultiLvlLbl val="0"/>
      </c:catAx>
      <c:valAx>
        <c:axId val="1167896640"/>
        <c:scaling>
          <c:orientation val="minMax"/>
          <c:max val="8.0000000000000016E-2"/>
          <c:min val="-4.0000000000000008E-2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7895392"/>
        <c:crosses val="autoZero"/>
        <c:crossBetween val="between"/>
        <c:maj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3.emf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387569</xdr:colOff>
      <xdr:row>2</xdr:row>
      <xdr:rowOff>52551</xdr:rowOff>
    </xdr:from>
    <xdr:to>
      <xdr:col>15</xdr:col>
      <xdr:colOff>15794</xdr:colOff>
      <xdr:row>7</xdr:row>
      <xdr:rowOff>3031</xdr:rowOff>
    </xdr:to>
    <xdr:pic>
      <xdr:nvPicPr>
        <xdr:cNvPr id="2" name="Graphic 8">
          <a:extLst>
            <a:ext uri="{FF2B5EF4-FFF2-40B4-BE49-F238E27FC236}">
              <a16:creationId xmlns:a16="http://schemas.microsoft.com/office/drawing/2014/main" id="{8EA53B0D-5E18-4D02-93F1-7D47230D8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845394" y="433551"/>
          <a:ext cx="3228676" cy="8917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471328</xdr:colOff>
      <xdr:row>88</xdr:row>
      <xdr:rowOff>41263</xdr:rowOff>
    </xdr:from>
    <xdr:to>
      <xdr:col>4</xdr:col>
      <xdr:colOff>840442</xdr:colOff>
      <xdr:row>116</xdr:row>
      <xdr:rowOff>93651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2B5A9D-A350-43BF-8B2E-74B7BF16B5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1123519</xdr:colOff>
          <xdr:row>86</xdr:row>
          <xdr:rowOff>137955</xdr:rowOff>
        </xdr:from>
        <xdr:to>
          <xdr:col>15</xdr:col>
          <xdr:colOff>453255</xdr:colOff>
          <xdr:row>118</xdr:row>
          <xdr:rowOff>138431</xdr:rowOff>
        </xdr:to>
        <xdr:pic>
          <xdr:nvPicPr>
            <xdr:cNvPr id="10" name="Picture 9">
              <a:extLst>
                <a:ext uri="{FF2B5EF4-FFF2-40B4-BE49-F238E27FC236}">
                  <a16:creationId xmlns:a16="http://schemas.microsoft.com/office/drawing/2014/main" id="{BD29FF2E-F6F6-49EA-AA5F-A4F17422FE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88:$F$117" spid="_x0000_s32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 rot="5400000">
              <a:off x="8644632" y="8605704"/>
              <a:ext cx="6096476" cy="487394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8</xdr:col>
      <xdr:colOff>582707</xdr:colOff>
      <xdr:row>8</xdr:row>
      <xdr:rowOff>818030</xdr:rowOff>
    </xdr:from>
    <xdr:to>
      <xdr:col>16</xdr:col>
      <xdr:colOff>763563</xdr:colOff>
      <xdr:row>38</xdr:row>
      <xdr:rowOff>158272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F430B29B-D716-464E-9518-23E1FBF90995}"/>
            </a:ext>
          </a:extLst>
        </xdr:cNvPr>
        <xdr:cNvGrpSpPr/>
      </xdr:nvGrpSpPr>
      <xdr:grpSpPr>
        <a:xfrm>
          <a:off x="10835690" y="2532530"/>
          <a:ext cx="6657856" cy="5721992"/>
          <a:chOff x="6870695" y="1147212"/>
          <a:chExt cx="7116838" cy="5400728"/>
        </a:xfrm>
      </xdr:grpSpPr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758D736A-E692-40DC-A337-ADCAD7DF4252}"/>
              </a:ext>
            </a:extLst>
          </xdr:cNvPr>
          <xdr:cNvGraphicFramePr>
            <a:graphicFrameLocks/>
          </xdr:cNvGraphicFramePr>
        </xdr:nvGraphicFramePr>
        <xdr:xfrm>
          <a:off x="6870695" y="1147212"/>
          <a:ext cx="7116838" cy="521860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Chart 6">
            <a:extLst>
              <a:ext uri="{FF2B5EF4-FFF2-40B4-BE49-F238E27FC236}">
                <a16:creationId xmlns:a16="http://schemas.microsoft.com/office/drawing/2014/main" id="{40E726F7-0DAE-49AF-99C2-BC15BC69C1A8}"/>
              </a:ext>
            </a:extLst>
          </xdr:cNvPr>
          <xdr:cNvGraphicFramePr>
            <a:graphicFrameLocks/>
          </xdr:cNvGraphicFramePr>
        </xdr:nvGraphicFramePr>
        <xdr:xfrm>
          <a:off x="11348815" y="1171952"/>
          <a:ext cx="2396627" cy="53759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0.31102</cdr:x>
      <cdr:y>0.09367</cdr:y>
    </cdr:from>
    <cdr:to>
      <cdr:x>0.48529</cdr:x>
      <cdr:y>0.23283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22E6E86-697C-4D2A-8928-DDA9039D0923}"/>
            </a:ext>
          </a:extLst>
        </cdr:cNvPr>
        <cdr:cNvSpPr txBox="1"/>
      </cdr:nvSpPr>
      <cdr:spPr>
        <a:xfrm xmlns:a="http://schemas.openxmlformats.org/drawingml/2006/main">
          <a:off x="2566988" y="500064"/>
          <a:ext cx="1438275" cy="742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NZ" sz="1100"/>
        </a:p>
      </cdr:txBody>
    </cdr:sp>
  </cdr:relSizeAnchor>
  <cdr:relSizeAnchor xmlns:cdr="http://schemas.openxmlformats.org/drawingml/2006/chartDrawing">
    <cdr:from>
      <cdr:x>0.7161</cdr:x>
      <cdr:y>0.16146</cdr:y>
    </cdr:from>
    <cdr:to>
      <cdr:x>0.92845</cdr:x>
      <cdr:y>0.90009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A74A0102-3B12-4C7A-AD8D-CAE91E6B076D}"/>
            </a:ext>
          </a:extLst>
        </cdr:cNvPr>
        <cdr:cNvSpPr txBox="1"/>
      </cdr:nvSpPr>
      <cdr:spPr>
        <a:xfrm xmlns:a="http://schemas.openxmlformats.org/drawingml/2006/main">
          <a:off x="5910263" y="862014"/>
          <a:ext cx="1752600" cy="3943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endParaRPr lang="en-NZ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0.86324</cdr:x>
      <cdr:y>0.10598</cdr:y>
    </cdr:from>
    <cdr:to>
      <cdr:x>0.95495</cdr:x>
      <cdr:y>0.70098</cdr:y>
    </cdr:to>
    <cdr:grpSp>
      <cdr:nvGrpSpPr>
        <cdr:cNvPr id="11" name="Group 10">
          <a:extLst xmlns:a="http://schemas.openxmlformats.org/drawingml/2006/main">
            <a:ext uri="{FF2B5EF4-FFF2-40B4-BE49-F238E27FC236}">
              <a16:creationId xmlns:a16="http://schemas.microsoft.com/office/drawing/2014/main" id="{69980B97-6198-4FFF-AF42-A8E3DD6DBD12}"/>
            </a:ext>
          </a:extLst>
        </cdr:cNvPr>
        <cdr:cNvGrpSpPr/>
      </cdr:nvGrpSpPr>
      <cdr:grpSpPr>
        <a:xfrm xmlns:a="http://schemas.openxmlformats.org/drawingml/2006/main">
          <a:off x="5301385" y="570849"/>
          <a:ext cx="563215" cy="3204901"/>
          <a:chOff x="5491112" y="286341"/>
          <a:chExt cx="591324" cy="3175282"/>
        </a:xfrm>
      </cdr:grpSpPr>
      <cdr:grpSp>
        <cdr:nvGrpSpPr>
          <cdr:cNvPr id="7" name="Group 6">
            <a:extLst xmlns:a="http://schemas.openxmlformats.org/drawingml/2006/main">
              <a:ext uri="{FF2B5EF4-FFF2-40B4-BE49-F238E27FC236}">
                <a16:creationId xmlns:a16="http://schemas.microsoft.com/office/drawing/2014/main" id="{DE6CD20E-D60E-4149-98D9-CC9EB00B511D}"/>
              </a:ext>
            </a:extLst>
          </cdr:cNvPr>
          <cdr:cNvGrpSpPr/>
        </cdr:nvGrpSpPr>
        <cdr:grpSpPr>
          <a:xfrm xmlns:a="http://schemas.openxmlformats.org/drawingml/2006/main">
            <a:off x="5491112" y="286341"/>
            <a:ext cx="591324" cy="3175282"/>
            <a:chOff x="5506547" y="317500"/>
            <a:chExt cx="493750" cy="2942084"/>
          </a:xfrm>
        </cdr:grpSpPr>
        <cdr:sp macro="" textlink="">
          <cdr:nvSpPr>
            <cdr:cNvPr id="4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57D15266-7DA3-4D5D-ADB1-2412A6B03BC4}"/>
                </a:ext>
              </a:extLst>
            </cdr:cNvPr>
            <cdr:cNvSpPr txBox="1"/>
          </cdr:nvSpPr>
          <cdr:spPr>
            <a:xfrm xmlns:a="http://schemas.openxmlformats.org/drawingml/2006/main">
              <a:off x="5506547" y="317500"/>
              <a:ext cx="468155" cy="2942084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="vert270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NZ" sz="800">
                  <a:solidFill>
                    <a:schemeClr val="tx1">
                      <a:lumMod val="65000"/>
                      <a:lumOff val="35000"/>
                    </a:schemeClr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Difference ($) between estimated household bills under proposed TPM ( based on 2021/22 indicative</a:t>
              </a:r>
              <a:r>
                <a:rPr lang="en-NZ" sz="800" baseline="0">
                  <a:solidFill>
                    <a:schemeClr val="tx1">
                      <a:lumMod val="65000"/>
                      <a:lumOff val="35000"/>
                    </a:schemeClr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 pricing</a:t>
              </a:r>
              <a:r>
                <a:rPr lang="en-NZ" sz="800">
                  <a:solidFill>
                    <a:schemeClr val="tx1">
                      <a:lumMod val="65000"/>
                      <a:lumOff val="35000"/>
                    </a:schemeClr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) and actual charges for: </a:t>
              </a:r>
            </a:p>
            <a:p xmlns:a="http://schemas.openxmlformats.org/drawingml/2006/main"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NZ" sz="800">
                  <a:solidFill>
                    <a:schemeClr val="tx1">
                      <a:lumMod val="65000"/>
                      <a:lumOff val="35000"/>
                    </a:schemeClr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 </a:t>
              </a:r>
            </a:p>
            <a:p xmlns:a="http://schemas.openxmlformats.org/drawingml/2006/main"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NZ" sz="800">
                  <a:solidFill>
                    <a:schemeClr val="tx1">
                      <a:lumMod val="65000"/>
                      <a:lumOff val="35000"/>
                    </a:schemeClr>
                  </a:solidFill>
                  <a:effectLst/>
                  <a:latin typeface="Arial" panose="020B0604020202020204" pitchFamily="34" charset="0"/>
                  <a:ea typeface="+mn-ea"/>
                  <a:cs typeface="Arial" panose="020B0604020202020204" pitchFamily="34" charset="0"/>
                </a:rPr>
                <a:t>       21/22        20/21          19/20         18/19</a:t>
              </a:r>
              <a:endParaRPr lang="en-NZ" sz="80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endParaRPr>
            </a:p>
            <a:p xmlns:a="http://schemas.openxmlformats.org/drawingml/2006/main">
              <a:endParaRPr lang="en-NZ" sz="80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endParaRPr>
            </a:p>
          </cdr:txBody>
        </cdr:sp>
        <cdr:sp macro="" textlink="">
          <cdr:nvSpPr>
            <cdr:cNvPr id="5" name="Oval 4">
              <a:extLst xmlns:a="http://schemas.openxmlformats.org/drawingml/2006/main">
                <a:ext uri="{FF2B5EF4-FFF2-40B4-BE49-F238E27FC236}">
                  <a16:creationId xmlns:a16="http://schemas.microsoft.com/office/drawing/2014/main" id="{508EDBFB-E41C-4CF7-9C23-30E3AE62B98E}"/>
                </a:ext>
              </a:extLst>
            </cdr:cNvPr>
            <cdr:cNvSpPr/>
          </cdr:nvSpPr>
          <cdr:spPr>
            <a:xfrm xmlns:a="http://schemas.openxmlformats.org/drawingml/2006/main">
              <a:off x="5888774" y="2628151"/>
              <a:ext cx="94870" cy="99144"/>
            </a:xfrm>
            <a:prstGeom xmlns:a="http://schemas.openxmlformats.org/drawingml/2006/main" prst="ellipse">
              <a:avLst/>
            </a:prstGeom>
            <a:solidFill xmlns:a="http://schemas.openxmlformats.org/drawingml/2006/main">
              <a:schemeClr val="tx1">
                <a:lumMod val="50000"/>
                <a:lumOff val="50000"/>
              </a:schemeClr>
            </a:solidFill>
            <a:ln xmlns:a="http://schemas.openxmlformats.org/drawingml/2006/main">
              <a:noFill/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vertOverflow="clip"/>
            <a:lstStyle xmlns:a="http://schemas.openxmlformats.org/drawingml/2006/main"/>
            <a:p xmlns:a="http://schemas.openxmlformats.org/drawingml/2006/main">
              <a:endParaRPr lang="en-US"/>
            </a:p>
          </cdr:txBody>
        </cdr:sp>
        <cdr:sp macro="" textlink="">
          <cdr:nvSpPr>
            <cdr:cNvPr id="6" name="Oval 5">
              <a:extLst xmlns:a="http://schemas.openxmlformats.org/drawingml/2006/main">
                <a:ext uri="{FF2B5EF4-FFF2-40B4-BE49-F238E27FC236}">
                  <a16:creationId xmlns:a16="http://schemas.microsoft.com/office/drawing/2014/main" id="{9CDF3D2A-76F0-437B-8A2D-9AEF47CFC1F2}"/>
                </a:ext>
              </a:extLst>
            </cdr:cNvPr>
            <cdr:cNvSpPr/>
          </cdr:nvSpPr>
          <cdr:spPr>
            <a:xfrm xmlns:a="http://schemas.openxmlformats.org/drawingml/2006/main">
              <a:off x="5905427" y="3068714"/>
              <a:ext cx="94870" cy="99144"/>
            </a:xfrm>
            <a:prstGeom xmlns:a="http://schemas.openxmlformats.org/drawingml/2006/main" prst="ellipse">
              <a:avLst/>
            </a:prstGeom>
            <a:solidFill xmlns:a="http://schemas.openxmlformats.org/drawingml/2006/main">
              <a:srgbClr val="ADC834"/>
            </a:solidFill>
            <a:ln xmlns:a="http://schemas.openxmlformats.org/drawingml/2006/main">
              <a:noFill/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/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8" name="Oval 7">
            <a:extLst xmlns:a="http://schemas.openxmlformats.org/drawingml/2006/main">
              <a:ext uri="{FF2B5EF4-FFF2-40B4-BE49-F238E27FC236}">
                <a16:creationId xmlns:a16="http://schemas.microsoft.com/office/drawing/2014/main" id="{2595D854-C3BC-4873-BC88-ACFCADA7A933}"/>
              </a:ext>
            </a:extLst>
          </cdr:cNvPr>
          <cdr:cNvSpPr/>
        </cdr:nvSpPr>
        <cdr:spPr>
          <a:xfrm xmlns:a="http://schemas.openxmlformats.org/drawingml/2006/main">
            <a:off x="5938739" y="2254981"/>
            <a:ext cx="113619" cy="107002"/>
          </a:xfrm>
          <a:prstGeom xmlns:a="http://schemas.openxmlformats.org/drawingml/2006/main" prst="ellipse">
            <a:avLst/>
          </a:prstGeom>
          <a:solidFill xmlns:a="http://schemas.openxmlformats.org/drawingml/2006/main">
            <a:schemeClr val="bg2">
              <a:lumMod val="75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9" name="Oval 8">
            <a:extLst xmlns:a="http://schemas.openxmlformats.org/drawingml/2006/main">
              <a:ext uri="{FF2B5EF4-FFF2-40B4-BE49-F238E27FC236}">
                <a16:creationId xmlns:a16="http://schemas.microsoft.com/office/drawing/2014/main" id="{2DEC18A3-77A6-4952-BC74-08D62180440F}"/>
              </a:ext>
            </a:extLst>
          </cdr:cNvPr>
          <cdr:cNvSpPr/>
        </cdr:nvSpPr>
        <cdr:spPr>
          <a:xfrm xmlns:a="http://schemas.openxmlformats.org/drawingml/2006/main">
            <a:off x="5926213" y="1741550"/>
            <a:ext cx="113618" cy="107002"/>
          </a:xfrm>
          <a:prstGeom xmlns:a="http://schemas.openxmlformats.org/drawingml/2006/main" prst="ellipse">
            <a:avLst/>
          </a:prstGeom>
          <a:solidFill xmlns:a="http://schemas.openxmlformats.org/drawingml/2006/main">
            <a:schemeClr val="bg2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0.57425</cdr:x>
      <cdr:y>0.04837</cdr:y>
    </cdr:from>
    <cdr:to>
      <cdr:x>0.6882</cdr:x>
      <cdr:y>0.12752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A3AB8593-6CFA-4097-895F-7739B09AC08B}"/>
            </a:ext>
          </a:extLst>
        </cdr:cNvPr>
        <cdr:cNvSpPr txBox="1"/>
      </cdr:nvSpPr>
      <cdr:spPr>
        <a:xfrm xmlns:a="http://schemas.openxmlformats.org/drawingml/2006/main">
          <a:off x="4069700" y="252926"/>
          <a:ext cx="807568" cy="413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NZ" sz="9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Dollars</a:t>
          </a:r>
        </a:p>
      </cdr:txBody>
    </cdr:sp>
  </cdr:relSizeAnchor>
  <cdr:relSizeAnchor xmlns:cdr="http://schemas.openxmlformats.org/drawingml/2006/chartDrawing">
    <cdr:from>
      <cdr:x>0.81729</cdr:x>
      <cdr:y>0.04765</cdr:y>
    </cdr:from>
    <cdr:to>
      <cdr:x>0.97308</cdr:x>
      <cdr:y>0.12679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52EB8D43-FE8A-46B1-9CBA-DA2F24607492}"/>
            </a:ext>
          </a:extLst>
        </cdr:cNvPr>
        <cdr:cNvSpPr txBox="1"/>
      </cdr:nvSpPr>
      <cdr:spPr>
        <a:xfrm xmlns:a="http://schemas.openxmlformats.org/drawingml/2006/main">
          <a:off x="5792147" y="249148"/>
          <a:ext cx="1104090" cy="413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NZ" sz="9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grpSp>
      <cdr:nvGrpSpPr>
        <cdr:cNvPr id="6" name="Group 5">
          <a:extLst xmlns:a="http://schemas.openxmlformats.org/drawingml/2006/main">
            <a:ext uri="{FF2B5EF4-FFF2-40B4-BE49-F238E27FC236}">
              <a16:creationId xmlns:a16="http://schemas.microsoft.com/office/drawing/2014/main" id="{C44A14C5-B87F-4B2D-BD89-062A38332506}"/>
            </a:ext>
          </a:extLst>
        </cdr:cNvPr>
        <cdr:cNvGrpSpPr/>
      </cdr:nvGrpSpPr>
      <cdr:grpSpPr>
        <a:xfrm xmlns:a="http://schemas.openxmlformats.org/drawingml/2006/main">
          <a:off x="0" y="0"/>
          <a:ext cx="0" cy="0"/>
          <a:chOff x="0" y="0"/>
          <a:chExt cx="0" cy="0"/>
        </a:xfrm>
      </cdr:grpSpPr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nergy%20Information\Projects\Electricity\Electricity_Prices\Electricity%20Price%20Monitoring\Data%20Returns\Lines%20Companies\Alpine%20MBIE-ED%20Return%202013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nergy%20Information\Projects\Electricity\Electricity_Prices\Electricity%20Price%20Monitoring\Retail%20Sales%20Survey%20System%20Build\Database%20output\Retail%20Sales%20Syste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nfs1\CMLPRICE\PRICING\2012apr\web\collateral\Node_Link_Diagram_20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lectricityauthority-my.sharepoint.com/Users/blair/Desktop/DRAFT%20TPM%20charges%20December%202018/Inputs/Transpower%20Revenue%20Model%20RCP3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&amp;N\Networks\Energy%20Information%20&amp;%20Modelling\Energy%20Information\Data\Electricity\Cap_Gen%20(MYE%20&amp;%20DYE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MLPRICE\RENTALS\April%202020%20Pricing%20Year%20Rentals\Dec%202020\LCE%20breakdown%20Dec%202020%20Work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"/>
      <sheetName val="D1_Deliveries"/>
      <sheetName val="D1_DirectDeliveries"/>
      <sheetName val="D2_DistributedGeneration"/>
      <sheetName val="D3_SummaryStatistics"/>
      <sheetName val="Notes"/>
      <sheetName val="Module1"/>
      <sheetName val="Customer Data"/>
      <sheetName val="ANSIC"/>
      <sheetName val="DB_upload"/>
      <sheetName val="The Butt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Select Retailer</v>
          </cell>
        </row>
        <row r="2">
          <cell r="A2" t="str">
            <v>Bay of Plenty Energy</v>
          </cell>
        </row>
        <row r="3">
          <cell r="A3" t="str">
            <v>Bosco Connect Ltd</v>
          </cell>
        </row>
        <row r="4">
          <cell r="A4" t="str">
            <v>Contact Energy</v>
          </cell>
        </row>
        <row r="5">
          <cell r="A5" t="str">
            <v>Energy Online</v>
          </cell>
        </row>
        <row r="6">
          <cell r="A6" t="str">
            <v>Genesis Energy</v>
          </cell>
        </row>
        <row r="7">
          <cell r="A7" t="str">
            <v>King Country Energy</v>
          </cell>
        </row>
        <row r="8">
          <cell r="A8" t="str">
            <v>Meridian</v>
          </cell>
        </row>
        <row r="9">
          <cell r="A9" t="str">
            <v>Mighty River Power</v>
          </cell>
        </row>
        <row r="10">
          <cell r="A10" t="str">
            <v>Nova Energy</v>
          </cell>
        </row>
        <row r="11">
          <cell r="A11" t="str">
            <v>NZ Energy Ltd</v>
          </cell>
        </row>
        <row r="12">
          <cell r="A12" t="str">
            <v>Pulse Energy</v>
          </cell>
        </row>
        <row r="13">
          <cell r="A13" t="str">
            <v>Simply Energy</v>
          </cell>
        </row>
        <row r="14">
          <cell r="A14" t="str">
            <v>TrustPower</v>
          </cell>
        </row>
      </sheetData>
      <sheetData sheetId="8" refreshError="1">
        <row r="1">
          <cell r="B1" t="str">
            <v>A01,A05           Agriculture and primary sector support services</v>
          </cell>
        </row>
        <row r="2">
          <cell r="B2" t="str">
            <v>A03                   Forestry and logging</v>
          </cell>
        </row>
        <row r="3">
          <cell r="B3" t="str">
            <v>A02,A04           Aquaculture, fishing, hunting and trapping</v>
          </cell>
        </row>
        <row r="4">
          <cell r="B4" t="str">
            <v>B06                   Coal mining</v>
          </cell>
        </row>
        <row r="5">
          <cell r="B5" t="str">
            <v>B07                   Oil and gas extraction</v>
          </cell>
        </row>
        <row r="6">
          <cell r="B6" t="str">
            <v>B08-B10           Other mining and quarrying, and services to mining</v>
          </cell>
        </row>
        <row r="7">
          <cell r="B7" t="str">
            <v>C111-C112       Meat and Meat Products</v>
          </cell>
        </row>
        <row r="8">
          <cell r="B8" t="str">
            <v>C113                 Dairy Products</v>
          </cell>
        </row>
        <row r="9">
          <cell r="B9" t="str">
            <v>C114-C12         Other food products, beverages and tobaccos</v>
          </cell>
        </row>
        <row r="10">
          <cell r="B10" t="str">
            <v>C13                   Textile, leather, clothing and footwear</v>
          </cell>
        </row>
        <row r="11">
          <cell r="B11" t="str">
            <v>C14                   Log sawmilling and timber dressing, and other wood products</v>
          </cell>
        </row>
        <row r="12">
          <cell r="B12" t="str">
            <v>C15                   Pulp, paper and converted paper products</v>
          </cell>
        </row>
        <row r="13">
          <cell r="B13" t="str">
            <v>C16                   Printing</v>
          </cell>
        </row>
        <row r="14">
          <cell r="B14" t="str">
            <v>C17                   Petroleum and coal product manufacturing</v>
          </cell>
        </row>
        <row r="15">
          <cell r="B15" t="str">
            <v>C18                   Basic chemicals and chemical products</v>
          </cell>
        </row>
        <row r="16">
          <cell r="B16" t="str">
            <v>C19                   Polymer and rubber products</v>
          </cell>
        </row>
        <row r="17">
          <cell r="B17" t="str">
            <v>C20                   Non-metallic mineral products</v>
          </cell>
        </row>
        <row r="18">
          <cell r="B18" t="str">
            <v>C211                 Basic ferrous metals</v>
          </cell>
        </row>
        <row r="19">
          <cell r="B19" t="str">
            <v>C213                 Basic non-ferrous metals</v>
          </cell>
        </row>
        <row r="20">
          <cell r="B20" t="str">
            <v>C214                 Basic non-ferrous metal products</v>
          </cell>
        </row>
        <row r="21">
          <cell r="B21" t="str">
            <v>C212,C22          Basic ferrous and other metal products</v>
          </cell>
        </row>
        <row r="22">
          <cell r="B22" t="str">
            <v>C23                   Transport equipment</v>
          </cell>
        </row>
        <row r="23">
          <cell r="B23" t="str">
            <v>C24                   Machinery and Equipment Manufacturing</v>
          </cell>
        </row>
        <row r="24">
          <cell r="B24" t="str">
            <v>C25                   Furniture and other manufacturing</v>
          </cell>
        </row>
        <row r="25">
          <cell r="B25" t="str">
            <v>D26                   Electricity supply</v>
          </cell>
        </row>
        <row r="26">
          <cell r="B26" t="str">
            <v>D27                   Gas supply (including LPG and CNG)</v>
          </cell>
        </row>
        <row r="27">
          <cell r="B27" t="str">
            <v>D28                   Water supply, sewerage and drainage services</v>
          </cell>
        </row>
        <row r="28">
          <cell r="B28" t="str">
            <v>E                       Construction</v>
          </cell>
        </row>
        <row r="29">
          <cell r="B29" t="str">
            <v>F-G                   Wholesale and retail trade</v>
          </cell>
        </row>
        <row r="30">
          <cell r="B30" t="str">
            <v>H                       Accommodation and food services</v>
          </cell>
        </row>
        <row r="31">
          <cell r="B31" t="str">
            <v>I                          Transport, storage and postal services</v>
          </cell>
        </row>
        <row r="32">
          <cell r="B32" t="str">
            <v>J                        Information media and telecommunications</v>
          </cell>
        </row>
        <row r="33">
          <cell r="B33" t="str">
            <v>K-N                  Financial, property, hiring, professional and administrative services</v>
          </cell>
        </row>
        <row r="34">
          <cell r="B34" t="str">
            <v>O                     Public administration and safety</v>
          </cell>
        </row>
        <row r="35">
          <cell r="B35" t="str">
            <v>P                      Education and training</v>
          </cell>
        </row>
        <row r="36">
          <cell r="B36" t="str">
            <v>Q                     Health care and social assistance</v>
          </cell>
        </row>
        <row r="37">
          <cell r="B37" t="str">
            <v xml:space="preserve">R-S                  Arts, recreational and other services </v>
          </cell>
        </row>
      </sheetData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_Historic_Res"/>
      <sheetName val="Raw_Transpower"/>
      <sheetName val="Raw_TLC"/>
      <sheetName val="Raw_Contact_Pre2012"/>
      <sheetName val="Raw_DirectLinesCharges"/>
      <sheetName val="ContactNovaHistoric"/>
      <sheetName val="LinesChargeReconciliation"/>
      <sheetName val="MYE13ElectricitySalesbyComp"/>
      <sheetName val="QuarterlyElectricitySalesbyComp"/>
      <sheetName val="Measures per ICP"/>
      <sheetName val="Quality Assurance"/>
      <sheetName val="HistoricResComp"/>
      <sheetName val="QSDEP2.0_by retailer"/>
      <sheetName val="Retail Sales Data Output V4"/>
      <sheetName val="Retail Sales Data Output V3"/>
      <sheetName val="Retail Sales Data Output V2"/>
      <sheetName val="Retail Sales Data Output"/>
      <sheetName val="Residential"/>
      <sheetName val="ElectricityDemand"/>
      <sheetName val="Raw_RSS_Elec"/>
      <sheetName val="Raw_All_Elec"/>
      <sheetName val="Raw_QRSS_Elec"/>
      <sheetName val="Demand Reconciliation"/>
      <sheetName val="Raw_RSS_EnergyOnlySales"/>
      <sheetName val="Raw_QRSS_EnergyOnlySales"/>
      <sheetName val="Analysis 2013-14"/>
      <sheetName val="GDP by industry"/>
      <sheetName val="Analysis"/>
      <sheetName val="QSDEP vs Sales"/>
      <sheetName val="Analysis Contact Historic "/>
      <sheetName val="Analsyis ICP comparison"/>
      <sheetName val="Net revenue volume comps"/>
      <sheetName val="Analysis Discounts"/>
      <sheetName val="Analysis Demand"/>
      <sheetName val="Mock Sales Price Output"/>
      <sheetName val="Output Snapshot 17 June"/>
      <sheetName val="MockQuarterTable"/>
      <sheetName val="MockWebsitepage"/>
      <sheetName val="Old QuarterlyElectricitySales"/>
      <sheetName val="Old MYE13ElectricitySales"/>
      <sheetName val="Old Outputs"/>
      <sheetName val="Sheet1"/>
      <sheetName val="QSDEP 2.0"/>
      <sheetName val="QSDEP by retail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L2" t="str">
            <v>Retailer lines charges</v>
          </cell>
          <cell r="M2" t="str">
            <v>Retailer lines charges</v>
          </cell>
          <cell r="N2" t="str">
            <v>Retailer lines charges</v>
          </cell>
          <cell r="O2" t="str">
            <v>Retailer lines charges</v>
          </cell>
          <cell r="P2" t="str">
            <v>Retailer lines charges</v>
          </cell>
          <cell r="Q2" t="str">
            <v>Retailer lines charges</v>
          </cell>
          <cell r="R2" t="str">
            <v>Retailer lines charges</v>
          </cell>
          <cell r="S2" t="str">
            <v>Retailer lines charges</v>
          </cell>
          <cell r="T2" t="str">
            <v>Retailer lines charges</v>
          </cell>
          <cell r="U2" t="str">
            <v>Retailer lines charges</v>
          </cell>
          <cell r="V2" t="str">
            <v>Retailer lines charges</v>
          </cell>
          <cell r="W2" t="str">
            <v>Retailer lines charges</v>
          </cell>
          <cell r="AB2" t="str">
            <v>Retailer Other costs and margins</v>
          </cell>
          <cell r="AC2" t="str">
            <v>Retailer Other costs and margins</v>
          </cell>
          <cell r="AD2" t="str">
            <v>Retailer Other costs and margins</v>
          </cell>
          <cell r="AE2" t="str">
            <v>Retailer Other costs and margins</v>
          </cell>
          <cell r="AF2" t="str">
            <v>Retailer Other costs and margins</v>
          </cell>
          <cell r="AG2" t="str">
            <v>Retailer Other costs and margins</v>
          </cell>
          <cell r="AH2" t="str">
            <v>Retailer Other costs and margins</v>
          </cell>
          <cell r="AI2" t="str">
            <v>Retailer Other costs and margins</v>
          </cell>
          <cell r="AJ2" t="str">
            <v>Retailer Other costs and margins</v>
          </cell>
          <cell r="AK2" t="str">
            <v>Retailer Other costs and margins</v>
          </cell>
          <cell r="AL2" t="str">
            <v>Retailer Other costs and margins</v>
          </cell>
          <cell r="AM2" t="str">
            <v>Retailer Other costs and margins</v>
          </cell>
          <cell r="AQ2" t="str">
            <v>Volume Sold</v>
          </cell>
          <cell r="AR2" t="str">
            <v>Volume Sold</v>
          </cell>
          <cell r="AS2" t="str">
            <v>Volume Sold</v>
          </cell>
          <cell r="AT2" t="str">
            <v>Volume Sold</v>
          </cell>
          <cell r="AU2" t="str">
            <v>Volume Sold</v>
          </cell>
          <cell r="AV2" t="str">
            <v>Volume Sold</v>
          </cell>
          <cell r="AW2" t="str">
            <v>Volume Sold</v>
          </cell>
          <cell r="AX2" t="str">
            <v>Volume Sold</v>
          </cell>
          <cell r="AY2" t="str">
            <v>Volume Sold</v>
          </cell>
          <cell r="AZ2" t="str">
            <v>Volume Sold</v>
          </cell>
          <cell r="BA2" t="str">
            <v>Volume Sold</v>
          </cell>
          <cell r="BB2" t="str">
            <v>Volume Sold</v>
          </cell>
          <cell r="BD2" t="str">
            <v>Total Volume Sold</v>
          </cell>
        </row>
        <row r="3">
          <cell r="J3" t="str">
            <v>ANZSIC</v>
          </cell>
          <cell r="L3" t="str">
            <v>$(000)</v>
          </cell>
          <cell r="M3" t="str">
            <v>$(000)</v>
          </cell>
          <cell r="N3" t="str">
            <v>$(000)</v>
          </cell>
          <cell r="O3" t="str">
            <v>$(000)</v>
          </cell>
          <cell r="P3" t="str">
            <v>$(000)</v>
          </cell>
          <cell r="Q3" t="str">
            <v>$(000)</v>
          </cell>
          <cell r="R3" t="str">
            <v>$(000)</v>
          </cell>
          <cell r="S3" t="str">
            <v>$(000)</v>
          </cell>
          <cell r="T3" t="str">
            <v>$(000)</v>
          </cell>
          <cell r="U3" t="str">
            <v>$(000)</v>
          </cell>
          <cell r="V3" t="str">
            <v>$(000)</v>
          </cell>
          <cell r="W3" t="str">
            <v>$(000)</v>
          </cell>
          <cell r="AB3" t="str">
            <v>$(000)</v>
          </cell>
          <cell r="AC3" t="str">
            <v>$(000)</v>
          </cell>
          <cell r="AD3" t="str">
            <v>$(000)</v>
          </cell>
          <cell r="AE3" t="str">
            <v>$(000)</v>
          </cell>
          <cell r="AF3" t="str">
            <v>$(000)</v>
          </cell>
          <cell r="AG3" t="str">
            <v>$(000)</v>
          </cell>
          <cell r="AH3" t="str">
            <v>$(000)</v>
          </cell>
          <cell r="AI3" t="str">
            <v>$(000)</v>
          </cell>
          <cell r="AJ3" t="str">
            <v>$(000)</v>
          </cell>
          <cell r="AK3" t="str">
            <v>$(000)</v>
          </cell>
          <cell r="AL3" t="str">
            <v>$(000)</v>
          </cell>
          <cell r="AM3" t="str">
            <v>$(000)</v>
          </cell>
          <cell r="AQ3" t="str">
            <v>MWh</v>
          </cell>
          <cell r="AR3" t="str">
            <v>MWh</v>
          </cell>
          <cell r="AS3" t="str">
            <v>MWh</v>
          </cell>
          <cell r="AT3" t="str">
            <v>MWh</v>
          </cell>
          <cell r="AU3" t="str">
            <v>MWh</v>
          </cell>
          <cell r="AV3" t="str">
            <v>MWh</v>
          </cell>
          <cell r="AW3" t="str">
            <v>MWh</v>
          </cell>
          <cell r="AX3" t="str">
            <v>MWh</v>
          </cell>
          <cell r="AY3" t="str">
            <v>MWh</v>
          </cell>
          <cell r="AZ3" t="str">
            <v>MWh</v>
          </cell>
          <cell r="BA3" t="str">
            <v>MWh</v>
          </cell>
          <cell r="BB3" t="str">
            <v>MWh</v>
          </cell>
          <cell r="BD3" t="str">
            <v>MWh</v>
          </cell>
        </row>
        <row r="4">
          <cell r="L4" t="str">
            <v>Contact Energy</v>
          </cell>
          <cell r="M4" t="str">
            <v>Energy Online</v>
          </cell>
          <cell r="N4" t="str">
            <v>Genesis Energy</v>
          </cell>
          <cell r="O4" t="str">
            <v>Pulse Energy</v>
          </cell>
          <cell r="P4" t="str">
            <v>Simply Energy</v>
          </cell>
          <cell r="Q4" t="str">
            <v>Nova Energy</v>
          </cell>
          <cell r="R4" t="str">
            <v>Energy Direct New Zealand Ltd</v>
          </cell>
          <cell r="S4" t="str">
            <v>Meridian</v>
          </cell>
          <cell r="T4" t="str">
            <v>TrustPower</v>
          </cell>
          <cell r="U4" t="str">
            <v>Powershop</v>
          </cell>
          <cell r="V4" t="str">
            <v>Mighty River Power</v>
          </cell>
          <cell r="W4" t="str">
            <v>King Country Energy</v>
          </cell>
          <cell r="AB4" t="str">
            <v>Contact Energy</v>
          </cell>
          <cell r="AC4" t="str">
            <v>Energy Online</v>
          </cell>
          <cell r="AD4" t="str">
            <v>Genesis Energy</v>
          </cell>
          <cell r="AE4" t="str">
            <v>Pulse Energy</v>
          </cell>
          <cell r="AF4" t="str">
            <v>Simply Energy</v>
          </cell>
          <cell r="AG4" t="str">
            <v>Nova Energy</v>
          </cell>
          <cell r="AH4" t="str">
            <v>Energy Direct New Zealand Ltd</v>
          </cell>
          <cell r="AI4" t="str">
            <v>Meridian</v>
          </cell>
          <cell r="AJ4" t="str">
            <v>TrustPower</v>
          </cell>
          <cell r="AK4" t="str">
            <v>Powershop</v>
          </cell>
          <cell r="AL4" t="str">
            <v>Mighty River Power</v>
          </cell>
          <cell r="AM4" t="str">
            <v>King Country Energy</v>
          </cell>
          <cell r="AQ4" t="str">
            <v>Contact Energy</v>
          </cell>
          <cell r="AR4" t="str">
            <v>Energy Online</v>
          </cell>
          <cell r="AS4" t="str">
            <v>Genesis Energy</v>
          </cell>
          <cell r="AT4" t="str">
            <v>Pulse Energy</v>
          </cell>
          <cell r="AU4" t="str">
            <v>Simply Energy</v>
          </cell>
          <cell r="AV4" t="str">
            <v>Nova Energy</v>
          </cell>
          <cell r="AW4" t="str">
            <v>Energy Direct New Zealand Ltd</v>
          </cell>
          <cell r="AX4" t="str">
            <v>Meridian</v>
          </cell>
          <cell r="AY4" t="str">
            <v>TrustPower</v>
          </cell>
          <cell r="AZ4" t="str">
            <v>Powershop</v>
          </cell>
          <cell r="BA4" t="str">
            <v>Mighty River Power</v>
          </cell>
          <cell r="BB4" t="str">
            <v>King Country Energy</v>
          </cell>
          <cell r="BD4" t="str">
            <v>Total</v>
          </cell>
        </row>
        <row r="5">
          <cell r="J5" t="str">
            <v>Residential</v>
          </cell>
          <cell r="L5">
            <v>66934.068251999997</v>
          </cell>
          <cell r="M5">
            <v>11421.254956999999</v>
          </cell>
          <cell r="N5">
            <v>69778.382010000001</v>
          </cell>
          <cell r="O5">
            <v>7785</v>
          </cell>
          <cell r="P5">
            <v>0</v>
          </cell>
          <cell r="Q5">
            <v>7239.11</v>
          </cell>
          <cell r="R5">
            <v>2220.2189149999999</v>
          </cell>
          <cell r="S5">
            <v>28842.512366999999</v>
          </cell>
          <cell r="T5">
            <v>28400.805909999999</v>
          </cell>
          <cell r="U5">
            <v>8564.9459999999999</v>
          </cell>
          <cell r="V5">
            <v>62946.462104999999</v>
          </cell>
          <cell r="W5"/>
          <cell r="AB5">
            <v>102658.85409199999</v>
          </cell>
          <cell r="AC5">
            <v>14960.337039</v>
          </cell>
          <cell r="AD5">
            <v>102709.88195900001</v>
          </cell>
          <cell r="AE5">
            <v>8254</v>
          </cell>
          <cell r="AF5">
            <v>0</v>
          </cell>
          <cell r="AG5">
            <v>13523.105</v>
          </cell>
          <cell r="AH5">
            <v>2922.0701239999999</v>
          </cell>
          <cell r="AI5">
            <v>43415.204822</v>
          </cell>
          <cell r="AJ5">
            <v>47697.982737999999</v>
          </cell>
          <cell r="AK5">
            <v>13011.648999999999</v>
          </cell>
          <cell r="AL5">
            <v>90818.376069000005</v>
          </cell>
          <cell r="AM5"/>
          <cell r="AQ5">
            <v>673164.95006900001</v>
          </cell>
          <cell r="AR5">
            <v>116272.75900000001</v>
          </cell>
          <cell r="AS5">
            <v>744052.72386899998</v>
          </cell>
          <cell r="AT5">
            <v>66780</v>
          </cell>
          <cell r="AU5">
            <v>0</v>
          </cell>
          <cell r="AV5">
            <v>83111</v>
          </cell>
          <cell r="AW5">
            <v>21840.248</v>
          </cell>
          <cell r="AX5">
            <v>335957.41656899999</v>
          </cell>
          <cell r="AY5">
            <v>277058.51099900005</v>
          </cell>
          <cell r="AZ5">
            <v>93628</v>
          </cell>
          <cell r="BA5">
            <v>644592.22271</v>
          </cell>
          <cell r="BB5">
            <v>18916.766</v>
          </cell>
          <cell r="BD5">
            <v>3075374.5972159998</v>
          </cell>
        </row>
        <row r="6">
          <cell r="J6" t="str">
            <v>A01</v>
          </cell>
          <cell r="L6">
            <v>10925.944129</v>
          </cell>
          <cell r="M6">
            <v>172.54403500000001</v>
          </cell>
          <cell r="N6">
            <v>3820.6925299999998</v>
          </cell>
          <cell r="O6">
            <v>4</v>
          </cell>
          <cell r="P6">
            <v>0</v>
          </cell>
          <cell r="Q6">
            <v>457.9</v>
          </cell>
          <cell r="R6">
            <v>7.742699</v>
          </cell>
          <cell r="S6">
            <v>13033.992291</v>
          </cell>
          <cell r="T6">
            <v>2615.6359790000001</v>
          </cell>
          <cell r="U6">
            <v>71.742999999999995</v>
          </cell>
          <cell r="V6">
            <v>4668</v>
          </cell>
          <cell r="W6">
            <v>45.370699999999999</v>
          </cell>
          <cell r="AB6">
            <v>18620.076334000001</v>
          </cell>
          <cell r="AC6">
            <v>180.312434</v>
          </cell>
          <cell r="AD6">
            <v>5330.8947049999997</v>
          </cell>
          <cell r="AE6">
            <v>3</v>
          </cell>
          <cell r="AF6">
            <v>0</v>
          </cell>
          <cell r="AG6">
            <v>1157.383</v>
          </cell>
          <cell r="AH6">
            <v>9.4692939999999997</v>
          </cell>
          <cell r="AI6">
            <v>16052.994747999999</v>
          </cell>
          <cell r="AJ6">
            <v>2720.2485689999999</v>
          </cell>
          <cell r="AK6">
            <v>93.427999999999997</v>
          </cell>
          <cell r="AL6">
            <v>9907</v>
          </cell>
          <cell r="AM6">
            <v>1111.7403400000001</v>
          </cell>
          <cell r="AQ6">
            <v>141686.482636</v>
          </cell>
          <cell r="AR6">
            <v>1738.575</v>
          </cell>
          <cell r="AS6">
            <v>44202.267814999999</v>
          </cell>
          <cell r="AT6">
            <v>28</v>
          </cell>
          <cell r="AU6">
            <v>0</v>
          </cell>
          <cell r="AV6">
            <v>7379</v>
          </cell>
          <cell r="AW6">
            <v>72.527000000000001</v>
          </cell>
          <cell r="AX6">
            <v>156395.57301600001</v>
          </cell>
          <cell r="AY6">
            <v>20339.419676000001</v>
          </cell>
          <cell r="AZ6">
            <v>773</v>
          </cell>
          <cell r="BA6">
            <v>71383.365229000003</v>
          </cell>
          <cell r="BB6">
            <v>5586.527</v>
          </cell>
          <cell r="BD6">
            <v>449584.737372</v>
          </cell>
        </row>
        <row r="7">
          <cell r="J7" t="str">
            <v>A02</v>
          </cell>
          <cell r="L7">
            <v>0</v>
          </cell>
          <cell r="M7">
            <v>52.556438</v>
          </cell>
          <cell r="N7">
            <v>611.62162000000001</v>
          </cell>
          <cell r="O7">
            <v>0</v>
          </cell>
          <cell r="P7">
            <v>0.23250499999999999</v>
          </cell>
          <cell r="Q7">
            <v>6.6000000000000003E-2</v>
          </cell>
          <cell r="R7">
            <v>0</v>
          </cell>
          <cell r="S7">
            <v>1.307898</v>
          </cell>
          <cell r="T7">
            <v>19.280760999999998</v>
          </cell>
          <cell r="U7">
            <v>7.0949999999999998</v>
          </cell>
          <cell r="V7">
            <v>7</v>
          </cell>
          <cell r="W7">
            <v>0</v>
          </cell>
          <cell r="AB7">
            <v>0</v>
          </cell>
          <cell r="AC7">
            <v>50.905576000000003</v>
          </cell>
          <cell r="AD7">
            <v>814.61628700000006</v>
          </cell>
          <cell r="AE7">
            <v>1</v>
          </cell>
          <cell r="AF7">
            <v>0.20053799999999999</v>
          </cell>
          <cell r="AG7">
            <v>0.16700000000000001</v>
          </cell>
          <cell r="AH7">
            <v>0</v>
          </cell>
          <cell r="AI7">
            <v>2.1904309999999998</v>
          </cell>
          <cell r="AJ7">
            <v>35.155709000000002</v>
          </cell>
          <cell r="AK7">
            <v>-2.8620000000000001</v>
          </cell>
          <cell r="AL7">
            <v>10</v>
          </cell>
          <cell r="AM7">
            <v>0</v>
          </cell>
          <cell r="AQ7">
            <v>0</v>
          </cell>
          <cell r="AR7">
            <v>454.94799999999998</v>
          </cell>
          <cell r="AS7">
            <v>7260.4710889999997</v>
          </cell>
          <cell r="AT7">
            <v>4</v>
          </cell>
          <cell r="AU7">
            <v>0.99618099999999998</v>
          </cell>
          <cell r="AV7">
            <v>1</v>
          </cell>
          <cell r="AW7">
            <v>0</v>
          </cell>
          <cell r="AX7">
            <v>16.248999999999999</v>
          </cell>
          <cell r="AY7">
            <v>305.10011500000002</v>
          </cell>
          <cell r="AZ7">
            <v>82</v>
          </cell>
          <cell r="BA7">
            <v>87</v>
          </cell>
          <cell r="BB7">
            <v>0</v>
          </cell>
          <cell r="BD7">
            <v>8211.7643850000004</v>
          </cell>
        </row>
        <row r="8">
          <cell r="J8" t="str">
            <v>A03</v>
          </cell>
          <cell r="L8">
            <v>346.40695299999999</v>
          </cell>
          <cell r="M8">
            <v>2.273552</v>
          </cell>
          <cell r="N8">
            <v>24.583369999999999</v>
          </cell>
          <cell r="O8">
            <v>0</v>
          </cell>
          <cell r="P8">
            <v>0</v>
          </cell>
          <cell r="Q8">
            <v>16.821000000000002</v>
          </cell>
          <cell r="R8">
            <v>0</v>
          </cell>
          <cell r="S8">
            <v>102.38014699999999</v>
          </cell>
          <cell r="T8">
            <v>219.089688</v>
          </cell>
          <cell r="U8">
            <v>0</v>
          </cell>
          <cell r="V8">
            <v>115</v>
          </cell>
          <cell r="W8">
            <v>0</v>
          </cell>
          <cell r="AB8">
            <v>587.67481799999996</v>
          </cell>
          <cell r="AC8">
            <v>1.687673</v>
          </cell>
          <cell r="AD8">
            <v>31.981639999999999</v>
          </cell>
          <cell r="AE8">
            <v>0</v>
          </cell>
          <cell r="AF8">
            <v>0</v>
          </cell>
          <cell r="AG8">
            <v>42.517000000000003</v>
          </cell>
          <cell r="AH8">
            <v>0</v>
          </cell>
          <cell r="AI8">
            <v>183.19554199999999</v>
          </cell>
          <cell r="AJ8">
            <v>391.02868699999999</v>
          </cell>
          <cell r="AK8">
            <v>0</v>
          </cell>
          <cell r="AL8">
            <v>596</v>
          </cell>
          <cell r="AM8">
            <v>0.53615000000000002</v>
          </cell>
          <cell r="AQ8">
            <v>4640.7672400000001</v>
          </cell>
          <cell r="AR8">
            <v>17.228000000000002</v>
          </cell>
          <cell r="AS8">
            <v>259.09039999999999</v>
          </cell>
          <cell r="AT8">
            <v>0</v>
          </cell>
          <cell r="AU8">
            <v>0</v>
          </cell>
          <cell r="AV8">
            <v>827</v>
          </cell>
          <cell r="AW8">
            <v>0</v>
          </cell>
          <cell r="AX8">
            <v>1875.4908069999999</v>
          </cell>
          <cell r="AY8">
            <v>3376.2642209999999</v>
          </cell>
          <cell r="AZ8">
            <v>0</v>
          </cell>
          <cell r="BA8">
            <v>5293</v>
          </cell>
          <cell r="BB8">
            <v>1.829</v>
          </cell>
          <cell r="BD8">
            <v>16290.669668</v>
          </cell>
        </row>
        <row r="9">
          <cell r="J9" t="str">
            <v>A04</v>
          </cell>
          <cell r="L9">
            <v>246.46695199999999</v>
          </cell>
          <cell r="M9">
            <v>1.9224680000000001</v>
          </cell>
          <cell r="N9">
            <v>15.59937</v>
          </cell>
          <cell r="O9">
            <v>0</v>
          </cell>
          <cell r="P9">
            <v>0</v>
          </cell>
          <cell r="Q9">
            <v>0.98499999999999999</v>
          </cell>
          <cell r="R9">
            <v>0</v>
          </cell>
          <cell r="S9">
            <v>28.281355000000001</v>
          </cell>
          <cell r="T9">
            <v>195.034198</v>
          </cell>
          <cell r="U9">
            <v>0</v>
          </cell>
          <cell r="V9">
            <v>36</v>
          </cell>
          <cell r="W9">
            <v>0</v>
          </cell>
          <cell r="AB9">
            <v>596.659176</v>
          </cell>
          <cell r="AC9">
            <v>2.252551</v>
          </cell>
          <cell r="AD9">
            <v>21.87087</v>
          </cell>
          <cell r="AE9">
            <v>0</v>
          </cell>
          <cell r="AF9">
            <v>0</v>
          </cell>
          <cell r="AG9">
            <v>2.4900000000000002</v>
          </cell>
          <cell r="AH9">
            <v>0</v>
          </cell>
          <cell r="AI9">
            <v>34.766064</v>
          </cell>
          <cell r="AJ9">
            <v>746.52493900000002</v>
          </cell>
          <cell r="AK9">
            <v>0</v>
          </cell>
          <cell r="AL9">
            <v>106</v>
          </cell>
          <cell r="AM9">
            <v>0</v>
          </cell>
          <cell r="AQ9">
            <v>5069.7686000000003</v>
          </cell>
          <cell r="AR9">
            <v>22.44</v>
          </cell>
          <cell r="AS9">
            <v>162.88999999999999</v>
          </cell>
          <cell r="AT9">
            <v>2</v>
          </cell>
          <cell r="AU9">
            <v>0</v>
          </cell>
          <cell r="AV9">
            <v>13</v>
          </cell>
          <cell r="AW9">
            <v>0</v>
          </cell>
          <cell r="AX9">
            <v>313.09199999999998</v>
          </cell>
          <cell r="AY9">
            <v>5369.7781290000003</v>
          </cell>
          <cell r="AZ9">
            <v>0</v>
          </cell>
          <cell r="BA9">
            <v>883</v>
          </cell>
          <cell r="BB9">
            <v>0.69299999999999995</v>
          </cell>
          <cell r="BD9">
            <v>11836.661728999999</v>
          </cell>
        </row>
        <row r="10">
          <cell r="J10" t="str">
            <v>A05</v>
          </cell>
          <cell r="L10">
            <v>0</v>
          </cell>
          <cell r="M10">
            <v>0</v>
          </cell>
          <cell r="N10">
            <v>0</v>
          </cell>
          <cell r="O10">
            <v>2</v>
          </cell>
          <cell r="P10">
            <v>0</v>
          </cell>
          <cell r="Q10">
            <v>0.86699999999999999</v>
          </cell>
          <cell r="R10">
            <v>0.18201000000000001</v>
          </cell>
          <cell r="S10">
            <v>895.069345</v>
          </cell>
          <cell r="T10">
            <v>584.22383200000002</v>
          </cell>
          <cell r="U10">
            <v>0</v>
          </cell>
          <cell r="V10">
            <v>187</v>
          </cell>
          <cell r="W10">
            <v>0.54832000000000003</v>
          </cell>
          <cell r="AB10">
            <v>0</v>
          </cell>
          <cell r="AC10">
            <v>0</v>
          </cell>
          <cell r="AD10">
            <v>0</v>
          </cell>
          <cell r="AE10">
            <v>1</v>
          </cell>
          <cell r="AF10">
            <v>0</v>
          </cell>
          <cell r="AG10">
            <v>2.1930000000000001</v>
          </cell>
          <cell r="AH10">
            <v>2.3998999999999999E-2</v>
          </cell>
          <cell r="AI10">
            <v>1139.6125440000001</v>
          </cell>
          <cell r="AJ10">
            <v>756.30596000000003</v>
          </cell>
          <cell r="AK10">
            <v>0</v>
          </cell>
          <cell r="AL10">
            <v>336</v>
          </cell>
          <cell r="AM10">
            <v>6.7294399999999994</v>
          </cell>
          <cell r="AQ10">
            <v>0</v>
          </cell>
          <cell r="AR10">
            <v>0</v>
          </cell>
          <cell r="AS10">
            <v>0</v>
          </cell>
          <cell r="AT10">
            <v>14</v>
          </cell>
          <cell r="AU10">
            <v>0</v>
          </cell>
          <cell r="AV10">
            <v>15</v>
          </cell>
          <cell r="AW10">
            <v>0.71699999999999997</v>
          </cell>
          <cell r="AX10">
            <v>10770.420458000001</v>
          </cell>
          <cell r="AY10">
            <v>5794.4631179999997</v>
          </cell>
          <cell r="AZ10">
            <v>0</v>
          </cell>
          <cell r="BA10">
            <v>2092</v>
          </cell>
          <cell r="BB10">
            <v>38.232999999999997</v>
          </cell>
          <cell r="BD10">
            <v>18724.833576000001</v>
          </cell>
        </row>
        <row r="11">
          <cell r="J11" t="str">
            <v>B06</v>
          </cell>
          <cell r="L11">
            <v>802.835376</v>
          </cell>
          <cell r="M11">
            <v>0</v>
          </cell>
          <cell r="N11">
            <v>22.646170000000001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13.727295</v>
          </cell>
          <cell r="T11">
            <v>20.965781</v>
          </cell>
          <cell r="U11">
            <v>0</v>
          </cell>
          <cell r="V11">
            <v>168</v>
          </cell>
          <cell r="W11">
            <v>0</v>
          </cell>
          <cell r="AB11">
            <v>1066.603153</v>
          </cell>
          <cell r="AC11">
            <v>0</v>
          </cell>
          <cell r="AD11">
            <v>52.318260000000002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16.572244000000001</v>
          </cell>
          <cell r="AJ11">
            <v>16.867764999999999</v>
          </cell>
          <cell r="AK11">
            <v>0</v>
          </cell>
          <cell r="AL11">
            <v>185</v>
          </cell>
          <cell r="AM11">
            <v>0</v>
          </cell>
          <cell r="AQ11">
            <v>11787.20623</v>
          </cell>
          <cell r="AR11">
            <v>0</v>
          </cell>
          <cell r="AS11">
            <v>406.211568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165.023338</v>
          </cell>
          <cell r="AY11">
            <v>134.60745900000001</v>
          </cell>
          <cell r="AZ11">
            <v>0</v>
          </cell>
          <cell r="BA11">
            <v>1735</v>
          </cell>
          <cell r="BB11">
            <v>0</v>
          </cell>
          <cell r="BD11">
            <v>14228.048595000002</v>
          </cell>
        </row>
        <row r="12">
          <cell r="J12" t="str">
            <v>B07</v>
          </cell>
          <cell r="L12">
            <v>140.98566</v>
          </cell>
          <cell r="M12">
            <v>0</v>
          </cell>
          <cell r="N12">
            <v>13.36204</v>
          </cell>
          <cell r="O12">
            <v>0</v>
          </cell>
          <cell r="P12">
            <v>0</v>
          </cell>
          <cell r="Q12">
            <v>59.798999999999999</v>
          </cell>
          <cell r="R12">
            <v>0</v>
          </cell>
          <cell r="S12">
            <v>2.2825299999999999</v>
          </cell>
          <cell r="T12">
            <v>0.81507399999999997</v>
          </cell>
          <cell r="U12">
            <v>0</v>
          </cell>
          <cell r="V12">
            <v>2</v>
          </cell>
          <cell r="W12">
            <v>0</v>
          </cell>
          <cell r="AB12">
            <v>1984.9775099999999</v>
          </cell>
          <cell r="AC12">
            <v>0</v>
          </cell>
          <cell r="AD12">
            <v>8.5196100000000001</v>
          </cell>
          <cell r="AE12">
            <v>0</v>
          </cell>
          <cell r="AF12">
            <v>0</v>
          </cell>
          <cell r="AG12">
            <v>151.149</v>
          </cell>
          <cell r="AH12">
            <v>0</v>
          </cell>
          <cell r="AI12">
            <v>3.359369</v>
          </cell>
          <cell r="AJ12">
            <v>1.2382949999999999</v>
          </cell>
          <cell r="AK12">
            <v>0</v>
          </cell>
          <cell r="AL12">
            <v>3</v>
          </cell>
          <cell r="AM12">
            <v>0</v>
          </cell>
          <cell r="AQ12">
            <v>17910.096089999999</v>
          </cell>
          <cell r="AR12">
            <v>0</v>
          </cell>
          <cell r="AS12">
            <v>60.562683</v>
          </cell>
          <cell r="AT12">
            <v>0</v>
          </cell>
          <cell r="AU12">
            <v>0</v>
          </cell>
          <cell r="AV12">
            <v>3129</v>
          </cell>
          <cell r="AW12">
            <v>0</v>
          </cell>
          <cell r="AX12">
            <v>27.811</v>
          </cell>
          <cell r="AY12">
            <v>8.1220350000000003</v>
          </cell>
          <cell r="AZ12">
            <v>0</v>
          </cell>
          <cell r="BA12">
            <v>16</v>
          </cell>
          <cell r="BB12">
            <v>0</v>
          </cell>
          <cell r="BD12">
            <v>21151.591808000001</v>
          </cell>
        </row>
        <row r="13">
          <cell r="J13" t="str">
            <v>B08-B10</v>
          </cell>
          <cell r="L13">
            <v>524.56172000000004</v>
          </cell>
          <cell r="M13">
            <v>11.362672999999999</v>
          </cell>
          <cell r="N13">
            <v>170.30082999999999</v>
          </cell>
          <cell r="O13">
            <v>0</v>
          </cell>
          <cell r="P13">
            <v>0</v>
          </cell>
          <cell r="Q13">
            <v>14.997</v>
          </cell>
          <cell r="R13">
            <v>0</v>
          </cell>
          <cell r="S13">
            <v>916.77240500000005</v>
          </cell>
          <cell r="T13">
            <v>333.87218999999999</v>
          </cell>
          <cell r="U13">
            <v>1.3959999999999999</v>
          </cell>
          <cell r="V13">
            <v>186</v>
          </cell>
          <cell r="W13">
            <v>0</v>
          </cell>
          <cell r="AB13">
            <v>2003.9757589999999</v>
          </cell>
          <cell r="AC13">
            <v>11.933579999999999</v>
          </cell>
          <cell r="AD13">
            <v>508.63772</v>
          </cell>
          <cell r="AE13">
            <v>0</v>
          </cell>
          <cell r="AF13">
            <v>0</v>
          </cell>
          <cell r="AG13">
            <v>37.905000000000001</v>
          </cell>
          <cell r="AH13">
            <v>0</v>
          </cell>
          <cell r="AI13">
            <v>5917.9422139999997</v>
          </cell>
          <cell r="AJ13">
            <v>291.54473400000001</v>
          </cell>
          <cell r="AK13">
            <v>3.0979999999999999</v>
          </cell>
          <cell r="AL13">
            <v>1627</v>
          </cell>
          <cell r="AM13">
            <v>43.22804</v>
          </cell>
          <cell r="AQ13">
            <v>16993.35095</v>
          </cell>
          <cell r="AR13">
            <v>101.46299999999999</v>
          </cell>
          <cell r="AS13">
            <v>4252.4136349999999</v>
          </cell>
          <cell r="AT13">
            <v>0</v>
          </cell>
          <cell r="AU13">
            <v>0</v>
          </cell>
          <cell r="AV13">
            <v>360</v>
          </cell>
          <cell r="AW13">
            <v>0</v>
          </cell>
          <cell r="AX13">
            <v>49921.218795000001</v>
          </cell>
          <cell r="AY13">
            <v>2475.9033840000002</v>
          </cell>
          <cell r="AZ13">
            <v>28</v>
          </cell>
          <cell r="BA13">
            <v>12556</v>
          </cell>
          <cell r="BB13">
            <v>415.06099999999998</v>
          </cell>
          <cell r="BD13">
            <v>87103.410764000015</v>
          </cell>
        </row>
        <row r="14">
          <cell r="J14" t="str">
            <v>C110-C111</v>
          </cell>
          <cell r="L14">
            <v>1994.0187269999999</v>
          </cell>
          <cell r="M14">
            <v>9.0765170000000008</v>
          </cell>
          <cell r="N14">
            <v>21.413530000000002</v>
          </cell>
          <cell r="O14">
            <v>0</v>
          </cell>
          <cell r="P14">
            <v>0</v>
          </cell>
          <cell r="Q14">
            <v>18.271000000000001</v>
          </cell>
          <cell r="R14">
            <v>0</v>
          </cell>
          <cell r="S14">
            <v>1782.868336</v>
          </cell>
          <cell r="T14">
            <v>548.07735000000002</v>
          </cell>
          <cell r="U14">
            <v>2.3540000000000001</v>
          </cell>
          <cell r="V14">
            <v>148.15301099999999</v>
          </cell>
          <cell r="W14">
            <v>0</v>
          </cell>
          <cell r="AB14">
            <v>9762.743394000001</v>
          </cell>
          <cell r="AC14">
            <v>12.001492000000001</v>
          </cell>
          <cell r="AD14">
            <v>35.817819999999998</v>
          </cell>
          <cell r="AE14">
            <v>0</v>
          </cell>
          <cell r="AF14">
            <v>0</v>
          </cell>
          <cell r="AG14">
            <v>46.183</v>
          </cell>
          <cell r="AH14">
            <v>1.1305700000000001</v>
          </cell>
          <cell r="AI14">
            <v>6001.9025229999997</v>
          </cell>
          <cell r="AJ14">
            <v>2539.135667</v>
          </cell>
          <cell r="AK14">
            <v>2.8279999999999998</v>
          </cell>
          <cell r="AL14">
            <v>533.30793500000004</v>
          </cell>
          <cell r="AM14">
            <v>58.895429999999998</v>
          </cell>
          <cell r="AQ14">
            <v>90577.622424000001</v>
          </cell>
          <cell r="AR14">
            <v>109.40900000000001</v>
          </cell>
          <cell r="AS14">
            <v>311.61</v>
          </cell>
          <cell r="AT14">
            <v>0</v>
          </cell>
          <cell r="AU14">
            <v>0</v>
          </cell>
          <cell r="AV14">
            <v>324</v>
          </cell>
          <cell r="AW14">
            <v>4.9119999999999999</v>
          </cell>
          <cell r="AX14">
            <v>53268.136109999999</v>
          </cell>
          <cell r="AY14">
            <v>21903.004386000001</v>
          </cell>
          <cell r="AZ14">
            <v>23</v>
          </cell>
          <cell r="BA14">
            <v>4546.5471950000001</v>
          </cell>
          <cell r="BB14">
            <v>529.42200000000003</v>
          </cell>
          <cell r="BD14">
            <v>171597.66311499997</v>
          </cell>
        </row>
        <row r="15">
          <cell r="J15" t="str">
            <v>C112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0.34248699999999999</v>
          </cell>
          <cell r="Q15">
            <v>1.9219999999999999</v>
          </cell>
          <cell r="R15">
            <v>0</v>
          </cell>
          <cell r="S15">
            <v>557.923495</v>
          </cell>
          <cell r="T15">
            <v>103.089298</v>
          </cell>
          <cell r="U15">
            <v>0</v>
          </cell>
          <cell r="V15">
            <v>13</v>
          </cell>
          <cell r="W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0.879104</v>
          </cell>
          <cell r="AG15">
            <v>4.859</v>
          </cell>
          <cell r="AH15">
            <v>0</v>
          </cell>
          <cell r="AI15">
            <v>1852.8998140000001</v>
          </cell>
          <cell r="AJ15">
            <v>265.55869799999999</v>
          </cell>
          <cell r="AK15">
            <v>0</v>
          </cell>
          <cell r="AL15">
            <v>19</v>
          </cell>
          <cell r="AM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6.4401159999999997</v>
          </cell>
          <cell r="AV15">
            <v>31</v>
          </cell>
          <cell r="AW15">
            <v>0</v>
          </cell>
          <cell r="AX15">
            <v>16865.899454000002</v>
          </cell>
          <cell r="AY15">
            <v>2064.5469979999998</v>
          </cell>
          <cell r="AZ15">
            <v>0</v>
          </cell>
          <cell r="BA15">
            <v>156</v>
          </cell>
          <cell r="BB15">
            <v>0</v>
          </cell>
          <cell r="BD15">
            <v>19123.886568000002</v>
          </cell>
        </row>
        <row r="16">
          <cell r="J16" t="str">
            <v>C113</v>
          </cell>
          <cell r="L16">
            <v>805.38850600000001</v>
          </cell>
          <cell r="M16">
            <v>12.896345999999999</v>
          </cell>
          <cell r="N16">
            <v>11.34442</v>
          </cell>
          <cell r="O16">
            <v>0</v>
          </cell>
          <cell r="P16">
            <v>0</v>
          </cell>
          <cell r="Q16">
            <v>847.26900000000001</v>
          </cell>
          <cell r="R16">
            <v>0</v>
          </cell>
          <cell r="S16">
            <v>1181.623006</v>
          </cell>
          <cell r="T16">
            <v>364.12239399999999</v>
          </cell>
          <cell r="U16">
            <v>0.627</v>
          </cell>
          <cell r="V16">
            <v>79</v>
          </cell>
          <cell r="W16">
            <v>0</v>
          </cell>
          <cell r="AB16">
            <v>7979.6808300000002</v>
          </cell>
          <cell r="AC16">
            <v>17.913720000000001</v>
          </cell>
          <cell r="AD16">
            <v>22.96275</v>
          </cell>
          <cell r="AE16">
            <v>0</v>
          </cell>
          <cell r="AF16">
            <v>0</v>
          </cell>
          <cell r="AG16">
            <v>2150.9050000000002</v>
          </cell>
          <cell r="AH16">
            <v>0</v>
          </cell>
          <cell r="AI16">
            <v>5419.3757029999997</v>
          </cell>
          <cell r="AJ16">
            <v>2269.3032450000001</v>
          </cell>
          <cell r="AK16">
            <v>1.984</v>
          </cell>
          <cell r="AL16">
            <v>124</v>
          </cell>
          <cell r="AM16">
            <v>0</v>
          </cell>
          <cell r="AQ16">
            <v>85839.830430000002</v>
          </cell>
          <cell r="AR16">
            <v>167.16800000000001</v>
          </cell>
          <cell r="AS16">
            <v>248.57499999999999</v>
          </cell>
          <cell r="AT16">
            <v>0</v>
          </cell>
          <cell r="AU16">
            <v>0</v>
          </cell>
          <cell r="AV16">
            <v>6308</v>
          </cell>
          <cell r="AW16">
            <v>0</v>
          </cell>
          <cell r="AX16">
            <v>52744.864515000001</v>
          </cell>
          <cell r="AY16">
            <v>19141.442107999999</v>
          </cell>
          <cell r="AZ16">
            <v>20</v>
          </cell>
          <cell r="BA16">
            <v>979</v>
          </cell>
          <cell r="BB16">
            <v>0</v>
          </cell>
          <cell r="BD16">
            <v>165448.880053</v>
          </cell>
        </row>
        <row r="17">
          <cell r="J17" t="str">
            <v>C114</v>
          </cell>
          <cell r="L17">
            <v>1956.283418</v>
          </cell>
          <cell r="M17">
            <v>103.250343</v>
          </cell>
          <cell r="N17">
            <v>346.07700999999997</v>
          </cell>
          <cell r="O17">
            <v>0</v>
          </cell>
          <cell r="P17">
            <v>0</v>
          </cell>
          <cell r="Q17">
            <v>7.07</v>
          </cell>
          <cell r="R17">
            <v>0</v>
          </cell>
          <cell r="S17">
            <v>54.615177000000003</v>
          </cell>
          <cell r="T17">
            <v>106.848265</v>
          </cell>
          <cell r="U17">
            <v>0</v>
          </cell>
          <cell r="V17">
            <v>198.96416500000001</v>
          </cell>
          <cell r="W17">
            <v>22.55613</v>
          </cell>
          <cell r="AB17">
            <v>5327.8555630000001</v>
          </cell>
          <cell r="AC17">
            <v>156.22967</v>
          </cell>
          <cell r="AD17">
            <v>698.72633900000005</v>
          </cell>
          <cell r="AE17">
            <v>0</v>
          </cell>
          <cell r="AF17">
            <v>0</v>
          </cell>
          <cell r="AG17">
            <v>17.87</v>
          </cell>
          <cell r="AH17">
            <v>0</v>
          </cell>
          <cell r="AI17">
            <v>152.25193200000001</v>
          </cell>
          <cell r="AJ17">
            <v>186.32476700000001</v>
          </cell>
          <cell r="AK17">
            <v>0</v>
          </cell>
          <cell r="AL17">
            <v>448.38780500000001</v>
          </cell>
          <cell r="AM17">
            <v>28.44387</v>
          </cell>
          <cell r="AQ17">
            <v>49862.389490000001</v>
          </cell>
          <cell r="AR17">
            <v>1414.2449999999999</v>
          </cell>
          <cell r="AS17">
            <v>6484.8187120000002</v>
          </cell>
          <cell r="AT17">
            <v>0</v>
          </cell>
          <cell r="AU17">
            <v>0</v>
          </cell>
          <cell r="AV17">
            <v>116</v>
          </cell>
          <cell r="AW17">
            <v>0</v>
          </cell>
          <cell r="AX17">
            <v>1543.54927</v>
          </cell>
          <cell r="AY17">
            <v>1477.042256</v>
          </cell>
          <cell r="AZ17">
            <v>0</v>
          </cell>
          <cell r="BA17">
            <v>3655.6083680000002</v>
          </cell>
          <cell r="BB17">
            <v>240.66</v>
          </cell>
          <cell r="BD17">
            <v>64794.313096000013</v>
          </cell>
        </row>
        <row r="18">
          <cell r="J18" t="str">
            <v>C115-C119</v>
          </cell>
          <cell r="L18">
            <v>2232.0230510000001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101.96899999999999</v>
          </cell>
          <cell r="R18">
            <v>0.46474300000000002</v>
          </cell>
          <cell r="S18">
            <v>207.23882</v>
          </cell>
          <cell r="T18">
            <v>269.81511799999998</v>
          </cell>
          <cell r="U18">
            <v>11.484</v>
          </cell>
          <cell r="V18">
            <v>615.64469999999994</v>
          </cell>
          <cell r="W18">
            <v>2.0314299999999998</v>
          </cell>
          <cell r="AB18">
            <v>5793.5004630000003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257.73399999999998</v>
          </cell>
          <cell r="AH18">
            <v>-0.52902400000000005</v>
          </cell>
          <cell r="AI18">
            <v>449.48322899999999</v>
          </cell>
          <cell r="AJ18">
            <v>461.01622300000002</v>
          </cell>
          <cell r="AK18">
            <v>9.2050000000000001</v>
          </cell>
          <cell r="AL18">
            <v>1406.8351</v>
          </cell>
          <cell r="AM18">
            <v>5.5293299999999999</v>
          </cell>
          <cell r="AQ18">
            <v>48231.760198999997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2298</v>
          </cell>
          <cell r="AW18">
            <v>0</v>
          </cell>
          <cell r="AX18">
            <v>3717.2283550000002</v>
          </cell>
          <cell r="AY18">
            <v>3512.6811929999999</v>
          </cell>
          <cell r="AZ18">
            <v>120</v>
          </cell>
          <cell r="BA18">
            <v>11466.554843</v>
          </cell>
          <cell r="BB18">
            <v>37.695</v>
          </cell>
          <cell r="BD18">
            <v>69383.919590000005</v>
          </cell>
        </row>
        <row r="19">
          <cell r="J19" t="str">
            <v>C12</v>
          </cell>
          <cell r="L19">
            <v>366.15406200000001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6.0919999999999996</v>
          </cell>
          <cell r="R19">
            <v>0</v>
          </cell>
          <cell r="S19">
            <v>606.59927600000003</v>
          </cell>
          <cell r="T19">
            <v>207.04006200000001</v>
          </cell>
          <cell r="U19">
            <v>0</v>
          </cell>
          <cell r="V19">
            <v>108</v>
          </cell>
          <cell r="W19">
            <v>0</v>
          </cell>
          <cell r="AB19">
            <v>1042.486848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15.398999999999999</v>
          </cell>
          <cell r="AH19">
            <v>0</v>
          </cell>
          <cell r="AI19">
            <v>1341.5198330000001</v>
          </cell>
          <cell r="AJ19">
            <v>326.395331</v>
          </cell>
          <cell r="AK19">
            <v>0</v>
          </cell>
          <cell r="AL19">
            <v>243</v>
          </cell>
          <cell r="AM19">
            <v>0</v>
          </cell>
          <cell r="AQ19">
            <v>7546.0314470000003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103</v>
          </cell>
          <cell r="AW19">
            <v>0</v>
          </cell>
          <cell r="AX19">
            <v>12923.746633999999</v>
          </cell>
          <cell r="AY19">
            <v>2469.3533130000001</v>
          </cell>
          <cell r="AZ19">
            <v>0</v>
          </cell>
          <cell r="BA19">
            <v>1962</v>
          </cell>
          <cell r="BB19">
            <v>0</v>
          </cell>
          <cell r="BD19">
            <v>25004.131394</v>
          </cell>
        </row>
        <row r="20">
          <cell r="J20" t="str">
            <v>C13</v>
          </cell>
          <cell r="L20">
            <v>590.42898600000001</v>
          </cell>
          <cell r="M20">
            <v>27.437165</v>
          </cell>
          <cell r="N20">
            <v>62.995669999999997</v>
          </cell>
          <cell r="O20">
            <v>0</v>
          </cell>
          <cell r="P20">
            <v>0</v>
          </cell>
          <cell r="Q20">
            <v>10.856</v>
          </cell>
          <cell r="R20">
            <v>0</v>
          </cell>
          <cell r="S20">
            <v>333.444028</v>
          </cell>
          <cell r="T20">
            <v>116.363968</v>
          </cell>
          <cell r="U20">
            <v>21.504000000000001</v>
          </cell>
          <cell r="V20">
            <v>130</v>
          </cell>
          <cell r="W20">
            <v>0</v>
          </cell>
          <cell r="AB20">
            <v>1840.4381619999999</v>
          </cell>
          <cell r="AC20">
            <v>34.090812</v>
          </cell>
          <cell r="AD20">
            <v>83.309290000000004</v>
          </cell>
          <cell r="AE20">
            <v>1</v>
          </cell>
          <cell r="AF20">
            <v>0</v>
          </cell>
          <cell r="AG20">
            <v>27.440999999999999</v>
          </cell>
          <cell r="AH20">
            <v>0</v>
          </cell>
          <cell r="AI20">
            <v>744.49411099999998</v>
          </cell>
          <cell r="AJ20">
            <v>247.677413</v>
          </cell>
          <cell r="AK20">
            <v>30.361999999999998</v>
          </cell>
          <cell r="AL20">
            <v>227</v>
          </cell>
          <cell r="AM20">
            <v>0.15053</v>
          </cell>
          <cell r="AQ20">
            <v>13770.929251</v>
          </cell>
          <cell r="AR20">
            <v>316.74400000000003</v>
          </cell>
          <cell r="AS20">
            <v>643.87332100000003</v>
          </cell>
          <cell r="AT20">
            <v>3</v>
          </cell>
          <cell r="AU20">
            <v>0</v>
          </cell>
          <cell r="AV20">
            <v>288</v>
          </cell>
          <cell r="AW20">
            <v>0</v>
          </cell>
          <cell r="AX20">
            <v>7122.0869270000003</v>
          </cell>
          <cell r="AY20">
            <v>1905.4241529999999</v>
          </cell>
          <cell r="AZ20">
            <v>250</v>
          </cell>
          <cell r="BA20">
            <v>1731</v>
          </cell>
          <cell r="BB20">
            <v>0.66500000000000004</v>
          </cell>
          <cell r="BD20">
            <v>26031.722652</v>
          </cell>
        </row>
        <row r="21">
          <cell r="J21" t="str">
            <v>C14</v>
          </cell>
          <cell r="L21">
            <v>963.84076600000003</v>
          </cell>
          <cell r="M21">
            <v>20.747605</v>
          </cell>
          <cell r="N21">
            <v>505.27069999999998</v>
          </cell>
          <cell r="O21">
            <v>0</v>
          </cell>
          <cell r="P21">
            <v>0</v>
          </cell>
          <cell r="Q21">
            <v>46.031999999999996</v>
          </cell>
          <cell r="R21">
            <v>0</v>
          </cell>
          <cell r="S21">
            <v>595.24365799999998</v>
          </cell>
          <cell r="T21">
            <v>653.43929800000001</v>
          </cell>
          <cell r="U21">
            <v>1.8149999999999999</v>
          </cell>
          <cell r="V21">
            <v>860</v>
          </cell>
          <cell r="W21">
            <v>0</v>
          </cell>
          <cell r="AB21">
            <v>4864.4194380000008</v>
          </cell>
          <cell r="AC21">
            <v>25.497240999999999</v>
          </cell>
          <cell r="AD21">
            <v>4173.6724359999998</v>
          </cell>
          <cell r="AE21">
            <v>0</v>
          </cell>
          <cell r="AF21">
            <v>0</v>
          </cell>
          <cell r="AG21">
            <v>116.351</v>
          </cell>
          <cell r="AH21">
            <v>0</v>
          </cell>
          <cell r="AI21">
            <v>1132.3017010000001</v>
          </cell>
          <cell r="AJ21">
            <v>12857.885977</v>
          </cell>
          <cell r="AK21">
            <v>1.339</v>
          </cell>
          <cell r="AL21">
            <v>1677</v>
          </cell>
          <cell r="AM21">
            <v>263.73988000000003</v>
          </cell>
          <cell r="AQ21">
            <v>45240.524890000001</v>
          </cell>
          <cell r="AR21">
            <v>240.78700000000001</v>
          </cell>
          <cell r="AS21">
            <v>36864.229483999996</v>
          </cell>
          <cell r="AT21">
            <v>0</v>
          </cell>
          <cell r="AU21">
            <v>0</v>
          </cell>
          <cell r="AV21">
            <v>739</v>
          </cell>
          <cell r="AW21">
            <v>0</v>
          </cell>
          <cell r="AX21">
            <v>10512.791031000001</v>
          </cell>
          <cell r="AY21">
            <v>112275.53406999999</v>
          </cell>
          <cell r="AZ21">
            <v>9</v>
          </cell>
          <cell r="BA21">
            <v>12732</v>
          </cell>
          <cell r="BB21">
            <v>1617.14</v>
          </cell>
          <cell r="BD21">
            <v>234746.82547499999</v>
          </cell>
        </row>
        <row r="22">
          <cell r="J22" t="str">
            <v>C15</v>
          </cell>
          <cell r="L22">
            <v>140.17680899999999</v>
          </cell>
          <cell r="M22">
            <v>0.51985000000000003</v>
          </cell>
          <cell r="N22">
            <v>17.03594</v>
          </cell>
          <cell r="O22">
            <v>0</v>
          </cell>
          <cell r="P22">
            <v>0</v>
          </cell>
          <cell r="Q22">
            <v>0.39800000000000002</v>
          </cell>
          <cell r="R22">
            <v>0</v>
          </cell>
          <cell r="S22">
            <v>226.744833</v>
          </cell>
          <cell r="T22">
            <v>518.95561699999996</v>
          </cell>
          <cell r="U22">
            <v>0.10299999999999999</v>
          </cell>
          <cell r="V22">
            <v>374</v>
          </cell>
          <cell r="W22">
            <v>0</v>
          </cell>
          <cell r="AB22">
            <v>274.03908999999999</v>
          </cell>
          <cell r="AC22">
            <v>0.56264899999999995</v>
          </cell>
          <cell r="AD22">
            <v>23.896318000000001</v>
          </cell>
          <cell r="AE22">
            <v>0</v>
          </cell>
          <cell r="AF22">
            <v>0</v>
          </cell>
          <cell r="AG22">
            <v>1.0069999999999999</v>
          </cell>
          <cell r="AH22">
            <v>0</v>
          </cell>
          <cell r="AI22">
            <v>526.76267600000006</v>
          </cell>
          <cell r="AJ22">
            <v>2512.6297130000003</v>
          </cell>
          <cell r="AK22">
            <v>0.125</v>
          </cell>
          <cell r="AL22">
            <v>17295</v>
          </cell>
          <cell r="AM22">
            <v>0</v>
          </cell>
          <cell r="AQ22">
            <v>2230.7019700000001</v>
          </cell>
          <cell r="AR22">
            <v>4.7629999999999999</v>
          </cell>
          <cell r="AS22">
            <v>209.68689499999999</v>
          </cell>
          <cell r="AT22">
            <v>0</v>
          </cell>
          <cell r="AU22">
            <v>0</v>
          </cell>
          <cell r="AV22">
            <v>6</v>
          </cell>
          <cell r="AW22">
            <v>0</v>
          </cell>
          <cell r="AX22">
            <v>4218.5201539999998</v>
          </cell>
          <cell r="AY22">
            <v>22260.949007000003</v>
          </cell>
          <cell r="AZ22">
            <v>1</v>
          </cell>
          <cell r="BA22">
            <v>158847</v>
          </cell>
          <cell r="BB22">
            <v>0</v>
          </cell>
          <cell r="BD22">
            <v>981349.88702600019</v>
          </cell>
        </row>
        <row r="23">
          <cell r="J23" t="str">
            <v>C16</v>
          </cell>
          <cell r="L23">
            <v>0</v>
          </cell>
          <cell r="M23">
            <v>31.012505000000001</v>
          </cell>
          <cell r="N23">
            <v>48.189590000000003</v>
          </cell>
          <cell r="O23">
            <v>1</v>
          </cell>
          <cell r="P23">
            <v>0.588974</v>
          </cell>
          <cell r="Q23">
            <v>12.304</v>
          </cell>
          <cell r="R23">
            <v>2.782038</v>
          </cell>
          <cell r="S23">
            <v>69.830980999999994</v>
          </cell>
          <cell r="T23">
            <v>42.589697999999999</v>
          </cell>
          <cell r="U23">
            <v>17.635000000000002</v>
          </cell>
          <cell r="V23">
            <v>484</v>
          </cell>
          <cell r="W23">
            <v>0</v>
          </cell>
          <cell r="AB23">
            <v>0</v>
          </cell>
          <cell r="AC23">
            <v>41.059614000000003</v>
          </cell>
          <cell r="AD23">
            <v>94.499521999999999</v>
          </cell>
          <cell r="AE23">
            <v>1</v>
          </cell>
          <cell r="AF23">
            <v>1.100533</v>
          </cell>
          <cell r="AG23">
            <v>31.099</v>
          </cell>
          <cell r="AH23">
            <v>3.4747210000000002</v>
          </cell>
          <cell r="AI23">
            <v>144.47125800000001</v>
          </cell>
          <cell r="AJ23">
            <v>68.268800999999996</v>
          </cell>
          <cell r="AK23">
            <v>32.72</v>
          </cell>
          <cell r="AL23">
            <v>1189</v>
          </cell>
          <cell r="AM23">
            <v>0.80759000000000003</v>
          </cell>
          <cell r="AQ23">
            <v>0</v>
          </cell>
          <cell r="AR23">
            <v>401.92700000000002</v>
          </cell>
          <cell r="AS23">
            <v>755.96337200000005</v>
          </cell>
          <cell r="AT23">
            <v>5</v>
          </cell>
          <cell r="AU23">
            <v>8.6968630000000005</v>
          </cell>
          <cell r="AV23">
            <v>178</v>
          </cell>
          <cell r="AW23">
            <v>28.449000000000002</v>
          </cell>
          <cell r="AX23">
            <v>1204.101672</v>
          </cell>
          <cell r="AY23">
            <v>512.55407100000002</v>
          </cell>
          <cell r="AZ23">
            <v>272</v>
          </cell>
          <cell r="BA23">
            <v>9577</v>
          </cell>
          <cell r="BB23">
            <v>6.3730000000000002</v>
          </cell>
          <cell r="BD23">
            <v>12950.064978</v>
          </cell>
        </row>
        <row r="24">
          <cell r="J24" t="str">
            <v>C17</v>
          </cell>
          <cell r="L24">
            <v>409.11840599999999</v>
          </cell>
          <cell r="M24">
            <v>0.23781099999999999</v>
          </cell>
          <cell r="N24">
            <v>3.5114999999999998</v>
          </cell>
          <cell r="O24">
            <v>0</v>
          </cell>
          <cell r="P24">
            <v>0</v>
          </cell>
          <cell r="Q24">
            <v>0.71899999999999997</v>
          </cell>
          <cell r="R24">
            <v>0</v>
          </cell>
          <cell r="S24">
            <v>42.165923999999997</v>
          </cell>
          <cell r="T24">
            <v>0</v>
          </cell>
          <cell r="U24">
            <v>0</v>
          </cell>
          <cell r="V24">
            <v>5</v>
          </cell>
          <cell r="W24">
            <v>0</v>
          </cell>
          <cell r="AB24">
            <v>904.15379299999995</v>
          </cell>
          <cell r="AC24">
            <v>0.14586399999999999</v>
          </cell>
          <cell r="AD24">
            <v>4.3202100000000003</v>
          </cell>
          <cell r="AE24">
            <v>0</v>
          </cell>
          <cell r="AF24">
            <v>0</v>
          </cell>
          <cell r="AG24">
            <v>1.819</v>
          </cell>
          <cell r="AH24">
            <v>0</v>
          </cell>
          <cell r="AI24">
            <v>53.796444999999999</v>
          </cell>
          <cell r="AJ24">
            <v>0</v>
          </cell>
          <cell r="AK24">
            <v>0</v>
          </cell>
          <cell r="AL24">
            <v>7444</v>
          </cell>
          <cell r="AM24">
            <v>0</v>
          </cell>
          <cell r="AQ24">
            <v>6730.6309700000002</v>
          </cell>
          <cell r="AR24">
            <v>0.372</v>
          </cell>
          <cell r="AS24">
            <v>32.424999999999997</v>
          </cell>
          <cell r="AT24">
            <v>0</v>
          </cell>
          <cell r="AU24">
            <v>0</v>
          </cell>
          <cell r="AV24">
            <v>12</v>
          </cell>
          <cell r="AW24">
            <v>0</v>
          </cell>
          <cell r="AX24">
            <v>583.93635600000005</v>
          </cell>
          <cell r="AY24">
            <v>0</v>
          </cell>
          <cell r="AZ24">
            <v>0</v>
          </cell>
          <cell r="BA24">
            <v>69594</v>
          </cell>
          <cell r="BB24">
            <v>0</v>
          </cell>
          <cell r="BD24">
            <v>76953.364325999995</v>
          </cell>
        </row>
        <row r="25">
          <cell r="J25" t="str">
            <v>C18</v>
          </cell>
          <cell r="L25">
            <v>269.30231600000002</v>
          </cell>
          <cell r="M25">
            <v>7.5018880000000001</v>
          </cell>
          <cell r="N25">
            <v>39.670499999999997</v>
          </cell>
          <cell r="O25">
            <v>0</v>
          </cell>
          <cell r="P25">
            <v>0</v>
          </cell>
          <cell r="Q25">
            <v>9.2680000000000007</v>
          </cell>
          <cell r="R25">
            <v>0</v>
          </cell>
          <cell r="S25">
            <v>132.79133400000001</v>
          </cell>
          <cell r="T25">
            <v>131.20645200000001</v>
          </cell>
          <cell r="U25">
            <v>1.734</v>
          </cell>
          <cell r="V25">
            <v>114</v>
          </cell>
          <cell r="W25">
            <v>0</v>
          </cell>
          <cell r="AB25">
            <v>861.63824799999998</v>
          </cell>
          <cell r="AC25">
            <v>8.3397369999999995</v>
          </cell>
          <cell r="AD25">
            <v>47.864519999999999</v>
          </cell>
          <cell r="AE25">
            <v>0</v>
          </cell>
          <cell r="AF25">
            <v>0</v>
          </cell>
          <cell r="AG25">
            <v>30.962999999999997</v>
          </cell>
          <cell r="AH25">
            <v>0</v>
          </cell>
          <cell r="AI25">
            <v>363.682075</v>
          </cell>
          <cell r="AJ25">
            <v>460.904381</v>
          </cell>
          <cell r="AK25">
            <v>1.7150000000000001</v>
          </cell>
          <cell r="AL25">
            <v>255</v>
          </cell>
          <cell r="AM25">
            <v>0.16022</v>
          </cell>
          <cell r="AQ25">
            <v>7352.3089799999998</v>
          </cell>
          <cell r="AR25">
            <v>70.180999999999997</v>
          </cell>
          <cell r="AS25">
            <v>505.24778600000002</v>
          </cell>
          <cell r="AT25">
            <v>0</v>
          </cell>
          <cell r="AU25">
            <v>0</v>
          </cell>
          <cell r="AV25">
            <v>212</v>
          </cell>
          <cell r="AW25">
            <v>0</v>
          </cell>
          <cell r="AX25">
            <v>2915.9079000000002</v>
          </cell>
          <cell r="AY25">
            <v>3626.0573880000002</v>
          </cell>
          <cell r="AZ25">
            <v>22</v>
          </cell>
          <cell r="BA25">
            <v>1863</v>
          </cell>
          <cell r="BB25">
            <v>0.81699999999999995</v>
          </cell>
          <cell r="BD25">
            <v>16567.520054000001</v>
          </cell>
        </row>
        <row r="26">
          <cell r="J26" t="str">
            <v>C19</v>
          </cell>
          <cell r="L26">
            <v>2285.2314839999999</v>
          </cell>
          <cell r="M26">
            <v>4.3352930000000001</v>
          </cell>
          <cell r="N26">
            <v>132.64841999999999</v>
          </cell>
          <cell r="O26">
            <v>0</v>
          </cell>
          <cell r="P26">
            <v>0</v>
          </cell>
          <cell r="Q26">
            <v>17.736999999999998</v>
          </cell>
          <cell r="R26">
            <v>0</v>
          </cell>
          <cell r="S26">
            <v>88.605603000000002</v>
          </cell>
          <cell r="T26">
            <v>115.519503</v>
          </cell>
          <cell r="U26">
            <v>23.683</v>
          </cell>
          <cell r="V26">
            <v>426</v>
          </cell>
          <cell r="W26">
            <v>0</v>
          </cell>
          <cell r="AB26">
            <v>7184.3085419999998</v>
          </cell>
          <cell r="AC26">
            <v>4.528022</v>
          </cell>
          <cell r="AD26">
            <v>270.907217</v>
          </cell>
          <cell r="AE26">
            <v>0</v>
          </cell>
          <cell r="AF26">
            <v>0</v>
          </cell>
          <cell r="AG26">
            <v>44.832999999999998</v>
          </cell>
          <cell r="AH26">
            <v>0</v>
          </cell>
          <cell r="AI26">
            <v>145.17480599999999</v>
          </cell>
          <cell r="AJ26">
            <v>338.49843199999998</v>
          </cell>
          <cell r="AK26">
            <v>44.271000000000001</v>
          </cell>
          <cell r="AL26">
            <v>1390</v>
          </cell>
          <cell r="AM26">
            <v>0</v>
          </cell>
          <cell r="AQ26">
            <v>56121.918661999996</v>
          </cell>
          <cell r="AR26">
            <v>38.131999999999998</v>
          </cell>
          <cell r="AS26">
            <v>2228.3391190000002</v>
          </cell>
          <cell r="AT26">
            <v>0</v>
          </cell>
          <cell r="AU26">
            <v>0</v>
          </cell>
          <cell r="AV26">
            <v>584</v>
          </cell>
          <cell r="AW26">
            <v>0</v>
          </cell>
          <cell r="AX26">
            <v>1285.0108</v>
          </cell>
          <cell r="AY26">
            <v>2735.5437240000001</v>
          </cell>
          <cell r="AZ26">
            <v>393</v>
          </cell>
          <cell r="BA26">
            <v>10641</v>
          </cell>
          <cell r="BB26">
            <v>0</v>
          </cell>
          <cell r="BD26">
            <v>74026.944304999997</v>
          </cell>
        </row>
        <row r="27">
          <cell r="J27" t="str">
            <v>C20</v>
          </cell>
          <cell r="L27">
            <v>294.01161500000001</v>
          </cell>
          <cell r="M27">
            <v>4.2217310000000001</v>
          </cell>
          <cell r="N27">
            <v>58.34872</v>
          </cell>
          <cell r="O27">
            <v>0</v>
          </cell>
          <cell r="P27">
            <v>0</v>
          </cell>
          <cell r="Q27">
            <v>10.992000000000001</v>
          </cell>
          <cell r="R27">
            <v>0</v>
          </cell>
          <cell r="S27">
            <v>110.832356</v>
          </cell>
          <cell r="T27">
            <v>1388.8161359999999</v>
          </cell>
          <cell r="U27">
            <v>0</v>
          </cell>
          <cell r="V27">
            <v>859.57216600000004</v>
          </cell>
          <cell r="W27">
            <v>0</v>
          </cell>
          <cell r="AB27">
            <v>656.30507799999998</v>
          </cell>
          <cell r="AC27">
            <v>4.9475239999999996</v>
          </cell>
          <cell r="AD27">
            <v>70.343113000000002</v>
          </cell>
          <cell r="AE27">
            <v>0</v>
          </cell>
          <cell r="AF27">
            <v>0</v>
          </cell>
          <cell r="AG27">
            <v>27.785</v>
          </cell>
          <cell r="AH27">
            <v>0</v>
          </cell>
          <cell r="AI27">
            <v>5080.8998629999996</v>
          </cell>
          <cell r="AJ27">
            <v>4854.018118</v>
          </cell>
          <cell r="AK27">
            <v>0</v>
          </cell>
          <cell r="AL27">
            <v>4537.6133380000001</v>
          </cell>
          <cell r="AM27">
            <v>1.12327</v>
          </cell>
          <cell r="AQ27">
            <v>5201.629508</v>
          </cell>
          <cell r="AR27">
            <v>45.097000000000001</v>
          </cell>
          <cell r="AS27">
            <v>577.05028600000003</v>
          </cell>
          <cell r="AT27">
            <v>0</v>
          </cell>
          <cell r="AU27">
            <v>0</v>
          </cell>
          <cell r="AV27">
            <v>175</v>
          </cell>
          <cell r="AW27">
            <v>0</v>
          </cell>
          <cell r="AX27">
            <v>65103.548496000003</v>
          </cell>
          <cell r="AY27">
            <v>45618.562373000001</v>
          </cell>
          <cell r="AZ27">
            <v>0</v>
          </cell>
          <cell r="BA27">
            <v>36169.663199000002</v>
          </cell>
          <cell r="BB27">
            <v>6.944</v>
          </cell>
          <cell r="BD27">
            <v>152897.49486199999</v>
          </cell>
        </row>
        <row r="28">
          <cell r="J28" t="str">
            <v>C21</v>
          </cell>
          <cell r="L28">
            <v>332.97039699999999</v>
          </cell>
          <cell r="M28">
            <v>12.603863</v>
          </cell>
          <cell r="N28">
            <v>134.89089000000001</v>
          </cell>
          <cell r="O28">
            <v>0</v>
          </cell>
          <cell r="P28">
            <v>0.302425</v>
          </cell>
          <cell r="Q28">
            <v>8.5790000000000006</v>
          </cell>
          <cell r="R28">
            <v>0</v>
          </cell>
          <cell r="S28">
            <v>180.416258</v>
          </cell>
          <cell r="T28">
            <v>136.19460799999999</v>
          </cell>
          <cell r="U28">
            <v>17.376000000000001</v>
          </cell>
          <cell r="V28">
            <v>144</v>
          </cell>
          <cell r="W28">
            <v>0</v>
          </cell>
          <cell r="AB28">
            <v>703.27426300000002</v>
          </cell>
          <cell r="AC28">
            <v>26.696912000000001</v>
          </cell>
          <cell r="AD28">
            <v>163.63493800000001</v>
          </cell>
          <cell r="AE28">
            <v>0</v>
          </cell>
          <cell r="AF28">
            <v>0.54592700000000005</v>
          </cell>
          <cell r="AG28">
            <v>21.683</v>
          </cell>
          <cell r="AH28">
            <v>0</v>
          </cell>
          <cell r="AI28">
            <v>1908.0735709999999</v>
          </cell>
          <cell r="AJ28">
            <v>7158.4117379999998</v>
          </cell>
          <cell r="AK28">
            <v>27.321999999999999</v>
          </cell>
          <cell r="AL28">
            <v>185</v>
          </cell>
          <cell r="AM28">
            <v>0</v>
          </cell>
          <cell r="AQ28">
            <v>5650.9996899999996</v>
          </cell>
          <cell r="AR28">
            <v>195.54499999999999</v>
          </cell>
          <cell r="AS28">
            <v>1442.1724810000001</v>
          </cell>
          <cell r="AT28">
            <v>0</v>
          </cell>
          <cell r="AU28">
            <v>3.7472219999999998</v>
          </cell>
          <cell r="AV28">
            <v>169</v>
          </cell>
          <cell r="AW28">
            <v>0</v>
          </cell>
          <cell r="AX28">
            <v>16940.505906000002</v>
          </cell>
          <cell r="AY28">
            <v>66153.670282000006</v>
          </cell>
          <cell r="AZ28">
            <v>219</v>
          </cell>
          <cell r="BA28">
            <v>1437</v>
          </cell>
          <cell r="BB28">
            <v>0</v>
          </cell>
          <cell r="BD28">
            <v>5196556.6565809995</v>
          </cell>
        </row>
        <row r="29">
          <cell r="J29" t="str">
            <v>C22</v>
          </cell>
          <cell r="L29">
            <v>682.80879300000004</v>
          </cell>
          <cell r="M29">
            <v>20.660039999999999</v>
          </cell>
          <cell r="N29">
            <v>88.135800000000003</v>
          </cell>
          <cell r="O29">
            <v>0</v>
          </cell>
          <cell r="P29">
            <v>0</v>
          </cell>
          <cell r="Q29">
            <v>44.250999999999998</v>
          </cell>
          <cell r="R29">
            <v>9.4014E-2</v>
          </cell>
          <cell r="S29">
            <v>231.82478900000001</v>
          </cell>
          <cell r="T29">
            <v>452.49552299999999</v>
          </cell>
          <cell r="U29">
            <v>0</v>
          </cell>
          <cell r="V29">
            <v>340</v>
          </cell>
          <cell r="W29">
            <v>0</v>
          </cell>
          <cell r="AB29">
            <v>1227.7093729999999</v>
          </cell>
          <cell r="AC29">
            <v>20.241741000000001</v>
          </cell>
          <cell r="AD29">
            <v>162.51060000000001</v>
          </cell>
          <cell r="AE29">
            <v>0</v>
          </cell>
          <cell r="AF29">
            <v>0</v>
          </cell>
          <cell r="AG29">
            <v>111.84699999999999</v>
          </cell>
          <cell r="AH29">
            <v>0.123005</v>
          </cell>
          <cell r="AI29">
            <v>341.69686000000002</v>
          </cell>
          <cell r="AJ29">
            <v>874.30215499999997</v>
          </cell>
          <cell r="AK29">
            <v>0</v>
          </cell>
          <cell r="AL29">
            <v>584</v>
          </cell>
          <cell r="AM29">
            <v>11.759679999999999</v>
          </cell>
          <cell r="AQ29">
            <v>9277.965569</v>
          </cell>
          <cell r="AR29">
            <v>231.16200000000001</v>
          </cell>
          <cell r="AS29">
            <v>1357.6207589999999</v>
          </cell>
          <cell r="AT29">
            <v>0</v>
          </cell>
          <cell r="AU29">
            <v>0</v>
          </cell>
          <cell r="AV29">
            <v>763</v>
          </cell>
          <cell r="AW29">
            <v>0.87</v>
          </cell>
          <cell r="AX29">
            <v>2632.4995479999998</v>
          </cell>
          <cell r="AY29">
            <v>7626.177557</v>
          </cell>
          <cell r="AZ29">
            <v>0</v>
          </cell>
          <cell r="BA29">
            <v>4526</v>
          </cell>
          <cell r="BB29">
            <v>100.318</v>
          </cell>
          <cell r="BD29">
            <v>26515.613432999999</v>
          </cell>
        </row>
        <row r="30">
          <cell r="J30" t="str">
            <v>C23</v>
          </cell>
          <cell r="L30">
            <v>129.81022200000001</v>
          </cell>
          <cell r="M30">
            <v>23.880797999999999</v>
          </cell>
          <cell r="N30">
            <v>72.19256</v>
          </cell>
          <cell r="O30">
            <v>0</v>
          </cell>
          <cell r="P30">
            <v>1.3819429999999999</v>
          </cell>
          <cell r="Q30">
            <v>8.0079999999999991</v>
          </cell>
          <cell r="R30">
            <v>7.2459999999999997E-2</v>
          </cell>
          <cell r="S30">
            <v>104.961466</v>
          </cell>
          <cell r="T30">
            <v>37.918332999999997</v>
          </cell>
          <cell r="U30">
            <v>5.25</v>
          </cell>
          <cell r="V30">
            <v>71.122119999999995</v>
          </cell>
          <cell r="W30">
            <v>0</v>
          </cell>
          <cell r="AB30">
            <v>193.84348900000001</v>
          </cell>
          <cell r="AC30">
            <v>29.738809</v>
          </cell>
          <cell r="AD30">
            <v>112.532341</v>
          </cell>
          <cell r="AE30">
            <v>0</v>
          </cell>
          <cell r="AF30">
            <v>3.6107100000000001</v>
          </cell>
          <cell r="AG30">
            <v>20.241</v>
          </cell>
          <cell r="AH30">
            <v>0.11763899999999999</v>
          </cell>
          <cell r="AI30">
            <v>140.76978299999999</v>
          </cell>
          <cell r="AJ30">
            <v>35.222844000000002</v>
          </cell>
          <cell r="AK30">
            <v>7.9850000000000003</v>
          </cell>
          <cell r="AL30">
            <v>131.189976</v>
          </cell>
          <cell r="AM30">
            <v>7.1024200000000004</v>
          </cell>
          <cell r="AQ30">
            <v>1366.326534</v>
          </cell>
          <cell r="AR30">
            <v>242.93899999999999</v>
          </cell>
          <cell r="AS30">
            <v>900.45308699999998</v>
          </cell>
          <cell r="AT30">
            <v>0</v>
          </cell>
          <cell r="AU30">
            <v>29.531158999999999</v>
          </cell>
          <cell r="AV30">
            <v>136</v>
          </cell>
          <cell r="AW30">
            <v>0.62</v>
          </cell>
          <cell r="AX30">
            <v>1312.3485639999999</v>
          </cell>
          <cell r="AY30">
            <v>270.98029500000001</v>
          </cell>
          <cell r="AZ30">
            <v>60</v>
          </cell>
          <cell r="BA30">
            <v>935.14536499999997</v>
          </cell>
          <cell r="BB30">
            <v>27.934999999999999</v>
          </cell>
          <cell r="BD30">
            <v>5282.2790040000009</v>
          </cell>
        </row>
        <row r="31">
          <cell r="J31" t="str">
            <v>C24</v>
          </cell>
          <cell r="L31">
            <v>393.55314199999998</v>
          </cell>
          <cell r="M31">
            <v>90.064160999999999</v>
          </cell>
          <cell r="N31">
            <v>150.14456999999999</v>
          </cell>
          <cell r="O31">
            <v>0</v>
          </cell>
          <cell r="P31">
            <v>0</v>
          </cell>
          <cell r="Q31">
            <v>42.313000000000002</v>
          </cell>
          <cell r="R31">
            <v>0.78146400000000005</v>
          </cell>
          <cell r="S31">
            <v>257.89460300000002</v>
          </cell>
          <cell r="T31">
            <v>79.115643000000006</v>
          </cell>
          <cell r="U31">
            <v>40.984999999999999</v>
          </cell>
          <cell r="V31">
            <v>793</v>
          </cell>
          <cell r="W31">
            <v>76.712810000000005</v>
          </cell>
          <cell r="AB31">
            <v>1395.7168569999999</v>
          </cell>
          <cell r="AC31">
            <v>93.674881999999997</v>
          </cell>
          <cell r="AD31">
            <v>270.06730700000003</v>
          </cell>
          <cell r="AE31">
            <v>0</v>
          </cell>
          <cell r="AF31">
            <v>0</v>
          </cell>
          <cell r="AG31">
            <v>106.95</v>
          </cell>
          <cell r="AH31">
            <v>1.008332</v>
          </cell>
          <cell r="AI31">
            <v>381.807366</v>
          </cell>
          <cell r="AJ31">
            <v>68.609460999999996</v>
          </cell>
          <cell r="AK31">
            <v>55.817999999999998</v>
          </cell>
          <cell r="AL31">
            <v>1689</v>
          </cell>
          <cell r="AM31">
            <v>96.48975999999999</v>
          </cell>
          <cell r="AQ31">
            <v>10747.869989999999</v>
          </cell>
          <cell r="AR31">
            <v>846.505</v>
          </cell>
          <cell r="AS31">
            <v>1962.801449</v>
          </cell>
          <cell r="AT31">
            <v>0</v>
          </cell>
          <cell r="AU31">
            <v>0</v>
          </cell>
          <cell r="AV31">
            <v>771</v>
          </cell>
          <cell r="AW31">
            <v>7.665</v>
          </cell>
          <cell r="AX31">
            <v>3324.2360119999998</v>
          </cell>
          <cell r="AY31">
            <v>537.69512599999996</v>
          </cell>
          <cell r="AZ31">
            <v>449</v>
          </cell>
          <cell r="BA31">
            <v>12830</v>
          </cell>
          <cell r="BB31">
            <v>876.37099999999998</v>
          </cell>
          <cell r="BD31">
            <v>32353.143576999999</v>
          </cell>
        </row>
        <row r="32">
          <cell r="J32" t="str">
            <v>C25</v>
          </cell>
          <cell r="L32">
            <v>2194.912378</v>
          </cell>
          <cell r="M32">
            <v>79.317096000000006</v>
          </cell>
          <cell r="N32">
            <v>321.11444999999998</v>
          </cell>
          <cell r="O32">
            <v>1</v>
          </cell>
          <cell r="P32">
            <v>0</v>
          </cell>
          <cell r="Q32">
            <v>70.775000000000006</v>
          </cell>
          <cell r="R32">
            <v>0.14400399999999999</v>
          </cell>
          <cell r="S32">
            <v>284.27405199999998</v>
          </cell>
          <cell r="T32">
            <v>367.58943399999998</v>
          </cell>
          <cell r="U32">
            <v>41.052999999999997</v>
          </cell>
          <cell r="V32">
            <v>145.219224</v>
          </cell>
          <cell r="W32">
            <v>0</v>
          </cell>
          <cell r="AB32">
            <v>5622.7197619999997</v>
          </cell>
          <cell r="AC32">
            <v>104.721986</v>
          </cell>
          <cell r="AD32">
            <v>457.32570399999997</v>
          </cell>
          <cell r="AE32">
            <v>1</v>
          </cell>
          <cell r="AF32">
            <v>0</v>
          </cell>
          <cell r="AG32">
            <v>178.89</v>
          </cell>
          <cell r="AH32">
            <v>0.19133500000000001</v>
          </cell>
          <cell r="AI32">
            <v>734.222217</v>
          </cell>
          <cell r="AJ32">
            <v>558.58520399999998</v>
          </cell>
          <cell r="AK32">
            <v>56.34</v>
          </cell>
          <cell r="AL32">
            <v>279.74609800000002</v>
          </cell>
          <cell r="AM32">
            <v>0.12123</v>
          </cell>
          <cell r="AQ32">
            <v>46185.360179000003</v>
          </cell>
          <cell r="AR32">
            <v>974.53700000000003</v>
          </cell>
          <cell r="AS32">
            <v>4091.9506740000002</v>
          </cell>
          <cell r="AT32">
            <v>9</v>
          </cell>
          <cell r="AU32">
            <v>0</v>
          </cell>
          <cell r="AV32">
            <v>1365</v>
          </cell>
          <cell r="AW32">
            <v>1.373</v>
          </cell>
          <cell r="AX32">
            <v>8579.8748610000002</v>
          </cell>
          <cell r="AY32">
            <v>4557.4187770000008</v>
          </cell>
          <cell r="AZ32">
            <v>456</v>
          </cell>
          <cell r="BA32">
            <v>2059.9381830000002</v>
          </cell>
          <cell r="BB32">
            <v>0.40899999999999997</v>
          </cell>
          <cell r="BD32">
            <v>68280.861674</v>
          </cell>
        </row>
        <row r="33">
          <cell r="J33" t="str">
            <v>D26</v>
          </cell>
          <cell r="L33">
            <v>240.281261</v>
          </cell>
          <cell r="M33">
            <v>20.525914</v>
          </cell>
          <cell r="N33">
            <v>348.73806000000002</v>
          </cell>
          <cell r="O33">
            <v>1</v>
          </cell>
          <cell r="P33">
            <v>0.28930099999999997</v>
          </cell>
          <cell r="Q33">
            <v>17.689</v>
          </cell>
          <cell r="R33">
            <v>1.5365139999999999</v>
          </cell>
          <cell r="S33">
            <v>326.77168499999999</v>
          </cell>
          <cell r="T33">
            <v>316.90063800000001</v>
          </cell>
          <cell r="U33">
            <v>3.1930000000000001</v>
          </cell>
          <cell r="V33">
            <v>221</v>
          </cell>
          <cell r="W33">
            <v>6.8010000000000001E-2</v>
          </cell>
          <cell r="AB33">
            <v>408.24663099999998</v>
          </cell>
          <cell r="AC33">
            <v>10.769723000000001</v>
          </cell>
          <cell r="AD33">
            <v>373.675658</v>
          </cell>
          <cell r="AE33">
            <v>1</v>
          </cell>
          <cell r="AF33">
            <v>0.46083200000000002</v>
          </cell>
          <cell r="AG33">
            <v>44.712000000000003</v>
          </cell>
          <cell r="AH33">
            <v>1.8347100000000001</v>
          </cell>
          <cell r="AI33">
            <v>964.77333399999998</v>
          </cell>
          <cell r="AJ33">
            <v>202.431039</v>
          </cell>
          <cell r="AK33">
            <v>5.4269999999999996</v>
          </cell>
          <cell r="AL33">
            <v>131</v>
          </cell>
          <cell r="AM33">
            <v>28.053169999999998</v>
          </cell>
          <cell r="AQ33">
            <v>3413.8378600000001</v>
          </cell>
          <cell r="AR33">
            <v>191.17099999999999</v>
          </cell>
          <cell r="AS33">
            <v>2881.1032380000001</v>
          </cell>
          <cell r="AT33">
            <v>9</v>
          </cell>
          <cell r="AU33">
            <v>3.181146</v>
          </cell>
          <cell r="AV33">
            <v>303</v>
          </cell>
          <cell r="AW33">
            <v>16.094000000000001</v>
          </cell>
          <cell r="AX33">
            <v>8383.1142609999988</v>
          </cell>
          <cell r="AY33">
            <v>1790.708347</v>
          </cell>
          <cell r="AZ33">
            <v>52</v>
          </cell>
          <cell r="BA33">
            <v>2233</v>
          </cell>
          <cell r="BB33">
            <v>254.10899999999998</v>
          </cell>
          <cell r="BD33">
            <v>19530.318852</v>
          </cell>
        </row>
        <row r="34">
          <cell r="J34" t="str">
            <v>D27</v>
          </cell>
          <cell r="L34">
            <v>99.930785999999998</v>
          </cell>
          <cell r="M34">
            <v>7.3497999999999994E-2</v>
          </cell>
          <cell r="N34">
            <v>15.89615</v>
          </cell>
          <cell r="O34">
            <v>1</v>
          </cell>
          <cell r="P34">
            <v>0</v>
          </cell>
          <cell r="Q34">
            <v>163.863</v>
          </cell>
          <cell r="R34">
            <v>0.961816</v>
          </cell>
          <cell r="S34">
            <v>67.471042999999995</v>
          </cell>
          <cell r="T34">
            <v>19.582121999999998</v>
          </cell>
          <cell r="U34">
            <v>0</v>
          </cell>
          <cell r="V34">
            <v>1</v>
          </cell>
          <cell r="W34">
            <v>0</v>
          </cell>
          <cell r="AB34">
            <v>320.33903900000001</v>
          </cell>
          <cell r="AC34">
            <v>6.0861999999999999E-2</v>
          </cell>
          <cell r="AD34">
            <v>45.267870000000002</v>
          </cell>
          <cell r="AE34">
            <v>0</v>
          </cell>
          <cell r="AF34">
            <v>0</v>
          </cell>
          <cell r="AG34">
            <v>414.178</v>
          </cell>
          <cell r="AH34">
            <v>1.1434660000000001</v>
          </cell>
          <cell r="AI34">
            <v>27429.642026000001</v>
          </cell>
          <cell r="AJ34">
            <v>34.425372000000003</v>
          </cell>
          <cell r="AK34">
            <v>0</v>
          </cell>
          <cell r="AL34">
            <v>2</v>
          </cell>
          <cell r="AM34">
            <v>0</v>
          </cell>
          <cell r="AQ34">
            <v>3119.5715399999999</v>
          </cell>
          <cell r="AR34">
            <v>0</v>
          </cell>
          <cell r="AS34">
            <v>337.65053599999999</v>
          </cell>
          <cell r="AT34">
            <v>9</v>
          </cell>
          <cell r="AU34">
            <v>0</v>
          </cell>
          <cell r="AV34">
            <v>10561</v>
          </cell>
          <cell r="AW34">
            <v>9.8740000000000006</v>
          </cell>
          <cell r="AX34">
            <v>267104.68140599999</v>
          </cell>
          <cell r="AY34">
            <v>274.758983</v>
          </cell>
          <cell r="AZ34">
            <v>0</v>
          </cell>
          <cell r="BA34">
            <v>10</v>
          </cell>
          <cell r="BB34">
            <v>0</v>
          </cell>
          <cell r="BD34">
            <v>281426.53646500001</v>
          </cell>
        </row>
        <row r="35">
          <cell r="J35" t="str">
            <v>D28</v>
          </cell>
          <cell r="L35">
            <v>722.78555300000005</v>
          </cell>
          <cell r="M35">
            <v>6.8937439999999999</v>
          </cell>
          <cell r="N35">
            <v>435.54529000000002</v>
          </cell>
          <cell r="O35">
            <v>0</v>
          </cell>
          <cell r="P35">
            <v>0</v>
          </cell>
          <cell r="Q35">
            <v>63.618000000000002</v>
          </cell>
          <cell r="R35">
            <v>0.43636799999999998</v>
          </cell>
          <cell r="S35">
            <v>567.79713100000004</v>
          </cell>
          <cell r="T35">
            <v>1341.8115069999999</v>
          </cell>
          <cell r="U35">
            <v>0.622</v>
          </cell>
          <cell r="V35">
            <v>65.120831999999993</v>
          </cell>
          <cell r="W35">
            <v>7.2203099999999996</v>
          </cell>
          <cell r="AB35">
            <v>1030.0226259999999</v>
          </cell>
          <cell r="AC35">
            <v>15.655768999999999</v>
          </cell>
          <cell r="AD35">
            <v>594.33284000000003</v>
          </cell>
          <cell r="AE35">
            <v>0</v>
          </cell>
          <cell r="AF35">
            <v>0</v>
          </cell>
          <cell r="AG35">
            <v>160.79900000000001</v>
          </cell>
          <cell r="AH35">
            <v>0.56316699999999997</v>
          </cell>
          <cell r="AI35">
            <v>1193.8509079999999</v>
          </cell>
          <cell r="AJ35">
            <v>1585.2649630000001</v>
          </cell>
          <cell r="AK35">
            <v>0.85599999999999998</v>
          </cell>
          <cell r="AL35">
            <v>95.201483999999994</v>
          </cell>
          <cell r="AM35">
            <v>97.12178999999999</v>
          </cell>
          <cell r="AQ35">
            <v>8209.7864890000001</v>
          </cell>
          <cell r="AR35">
            <v>145.38900000000001</v>
          </cell>
          <cell r="AS35">
            <v>6459.2691599999998</v>
          </cell>
          <cell r="AT35">
            <v>0</v>
          </cell>
          <cell r="AU35">
            <v>0</v>
          </cell>
          <cell r="AV35">
            <v>1075</v>
          </cell>
          <cell r="AW35">
            <v>4.4710000000000001</v>
          </cell>
          <cell r="AX35">
            <v>11704.269253</v>
          </cell>
          <cell r="AY35">
            <v>13025.488120999999</v>
          </cell>
          <cell r="AZ35">
            <v>6</v>
          </cell>
          <cell r="BA35">
            <v>779.13486699999999</v>
          </cell>
          <cell r="BB35">
            <v>645.60800000000006</v>
          </cell>
          <cell r="BD35">
            <v>42054.415889999997</v>
          </cell>
        </row>
        <row r="36">
          <cell r="J36" t="str">
            <v>D29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10.345796999999999</v>
          </cell>
          <cell r="Q36">
            <v>3.403</v>
          </cell>
          <cell r="R36">
            <v>0</v>
          </cell>
          <cell r="S36">
            <v>5.7079409999999999</v>
          </cell>
          <cell r="T36">
            <v>179.05557200000001</v>
          </cell>
          <cell r="U36">
            <v>0</v>
          </cell>
          <cell r="V36">
            <v>95</v>
          </cell>
          <cell r="W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10</v>
          </cell>
          <cell r="AF36">
            <v>10.651709</v>
          </cell>
          <cell r="AG36">
            <v>8.6010000000000009</v>
          </cell>
          <cell r="AH36">
            <v>0</v>
          </cell>
          <cell r="AI36">
            <v>8.4809579999999993</v>
          </cell>
          <cell r="AJ36">
            <v>437.17334399999999</v>
          </cell>
          <cell r="AK36">
            <v>0</v>
          </cell>
          <cell r="AL36">
            <v>115</v>
          </cell>
          <cell r="AM36">
            <v>18.609010000000001</v>
          </cell>
          <cell r="AQ36">
            <v>0</v>
          </cell>
          <cell r="AR36">
            <v>0</v>
          </cell>
          <cell r="AS36">
            <v>0</v>
          </cell>
          <cell r="AT36">
            <v>36</v>
          </cell>
          <cell r="AU36">
            <v>113.52556199999999</v>
          </cell>
          <cell r="AV36">
            <v>102</v>
          </cell>
          <cell r="AW36">
            <v>0</v>
          </cell>
          <cell r="AX36">
            <v>84.144000000000005</v>
          </cell>
          <cell r="AY36">
            <v>3757.0497169999999</v>
          </cell>
          <cell r="AZ36">
            <v>0</v>
          </cell>
          <cell r="BA36">
            <v>885</v>
          </cell>
          <cell r="BB36">
            <v>188.72300000000001</v>
          </cell>
          <cell r="BD36">
            <v>5166.4422789999999</v>
          </cell>
        </row>
        <row r="37">
          <cell r="J37" t="str">
            <v>E</v>
          </cell>
          <cell r="L37">
            <v>757.89682100000005</v>
          </cell>
          <cell r="M37">
            <v>85.935416000000004</v>
          </cell>
          <cell r="N37">
            <v>669.35221999999999</v>
          </cell>
          <cell r="O37">
            <v>0</v>
          </cell>
          <cell r="P37">
            <v>78.272875999999997</v>
          </cell>
          <cell r="Q37">
            <v>65.090999999999994</v>
          </cell>
          <cell r="R37">
            <v>3.8392529999999998</v>
          </cell>
          <cell r="S37">
            <v>2380.9838789999999</v>
          </cell>
          <cell r="T37">
            <v>438.46504299999998</v>
          </cell>
          <cell r="U37">
            <v>11.791</v>
          </cell>
          <cell r="V37">
            <v>1367.572447</v>
          </cell>
          <cell r="W37">
            <v>0</v>
          </cell>
          <cell r="AB37">
            <v>1058.756952</v>
          </cell>
          <cell r="AC37">
            <v>95.953096000000002</v>
          </cell>
          <cell r="AD37">
            <v>769.70521099999996</v>
          </cell>
          <cell r="AE37">
            <v>0</v>
          </cell>
          <cell r="AF37">
            <v>105.329179</v>
          </cell>
          <cell r="AG37">
            <v>164.523</v>
          </cell>
          <cell r="AH37">
            <v>4.8133699999999999</v>
          </cell>
          <cell r="AI37">
            <v>3102.88382</v>
          </cell>
          <cell r="AJ37">
            <v>487.54632099999998</v>
          </cell>
          <cell r="AK37">
            <v>14.664999999999999</v>
          </cell>
          <cell r="AL37">
            <v>15595.611797</v>
          </cell>
          <cell r="AM37">
            <v>36.018000000000001</v>
          </cell>
          <cell r="AQ37">
            <v>7621.0599089999996</v>
          </cell>
          <cell r="AR37">
            <v>933.29</v>
          </cell>
          <cell r="AS37">
            <v>6400.3835950000002</v>
          </cell>
          <cell r="AT37">
            <v>2</v>
          </cell>
          <cell r="AU37">
            <v>994.52294099999995</v>
          </cell>
          <cell r="AV37">
            <v>1251</v>
          </cell>
          <cell r="AW37">
            <v>37.406999999999996</v>
          </cell>
          <cell r="AX37">
            <v>27691.779570999999</v>
          </cell>
          <cell r="AY37">
            <v>3709.2326419999999</v>
          </cell>
          <cell r="AZ37">
            <v>125</v>
          </cell>
          <cell r="BA37">
            <v>149868.66548600001</v>
          </cell>
          <cell r="BB37">
            <v>239.32300000000001</v>
          </cell>
          <cell r="BD37">
            <v>198873.66414400001</v>
          </cell>
        </row>
        <row r="38">
          <cell r="J38" t="str">
            <v>F-G</v>
          </cell>
          <cell r="L38">
            <v>13130.220291</v>
          </cell>
          <cell r="M38">
            <v>932.65405899999996</v>
          </cell>
          <cell r="N38">
            <v>6506.1961799999999</v>
          </cell>
          <cell r="O38">
            <v>340</v>
          </cell>
          <cell r="P38">
            <v>7.6075049999999997</v>
          </cell>
          <cell r="Q38">
            <v>727.26099999999997</v>
          </cell>
          <cell r="R38">
            <v>15.670225</v>
          </cell>
          <cell r="S38">
            <v>5316.3568850000001</v>
          </cell>
          <cell r="T38">
            <v>2123.1058979999998</v>
          </cell>
          <cell r="U38">
            <v>811.70100000000002</v>
          </cell>
          <cell r="V38">
            <v>8418.7079200000007</v>
          </cell>
          <cell r="W38">
            <v>6.7569299999999997</v>
          </cell>
          <cell r="AB38">
            <v>25545.498285999998</v>
          </cell>
          <cell r="AC38">
            <v>1090.634472</v>
          </cell>
          <cell r="AD38">
            <v>12216.535553</v>
          </cell>
          <cell r="AE38">
            <v>323</v>
          </cell>
          <cell r="AF38">
            <v>13.290732999999999</v>
          </cell>
          <cell r="AG38">
            <v>1838.2170000000001</v>
          </cell>
          <cell r="AH38">
            <v>19.271165</v>
          </cell>
          <cell r="AI38">
            <v>9223.296644</v>
          </cell>
          <cell r="AJ38">
            <v>2665.4839000000002</v>
          </cell>
          <cell r="AK38">
            <v>1199.8889999999999</v>
          </cell>
          <cell r="AL38">
            <v>19089.068953999998</v>
          </cell>
          <cell r="AM38">
            <v>326.84627999999998</v>
          </cell>
          <cell r="AQ38">
            <v>214808.42024499999</v>
          </cell>
          <cell r="AR38">
            <v>10353.882</v>
          </cell>
          <cell r="AS38">
            <v>109169.925048</v>
          </cell>
          <cell r="AT38">
            <v>2869</v>
          </cell>
          <cell r="AU38">
            <v>108.973996</v>
          </cell>
          <cell r="AV38">
            <v>14264</v>
          </cell>
          <cell r="AW38">
            <v>158.91900000000001</v>
          </cell>
          <cell r="AX38">
            <v>91407.470387999987</v>
          </cell>
          <cell r="AY38">
            <v>20945.005263000003</v>
          </cell>
          <cell r="AZ38">
            <v>10346</v>
          </cell>
          <cell r="BA38">
            <v>152850.874836</v>
          </cell>
          <cell r="BB38">
            <v>1785.8050000000001</v>
          </cell>
          <cell r="BD38">
            <v>629068.27577600011</v>
          </cell>
        </row>
        <row r="39">
          <cell r="J39" t="str">
            <v>H</v>
          </cell>
          <cell r="L39">
            <v>4942.006969</v>
          </cell>
          <cell r="M39">
            <v>454.27132699999999</v>
          </cell>
          <cell r="N39">
            <v>2414.1564899999998</v>
          </cell>
          <cell r="O39">
            <v>163</v>
          </cell>
          <cell r="P39">
            <v>15.848991</v>
          </cell>
          <cell r="Q39">
            <v>860.51199999999994</v>
          </cell>
          <cell r="R39">
            <v>23.033051</v>
          </cell>
          <cell r="S39">
            <v>2071.4545130000001</v>
          </cell>
          <cell r="T39">
            <v>2391.886387</v>
          </cell>
          <cell r="U39">
            <v>702.26800000000003</v>
          </cell>
          <cell r="V39">
            <v>5149.1185729999997</v>
          </cell>
          <cell r="W39">
            <v>52.339410000000001</v>
          </cell>
          <cell r="AB39">
            <v>9224.4039159999993</v>
          </cell>
          <cell r="AC39">
            <v>643.63967400000001</v>
          </cell>
          <cell r="AD39">
            <v>3677.280127</v>
          </cell>
          <cell r="AE39">
            <v>155</v>
          </cell>
          <cell r="AF39">
            <v>28.510498999999999</v>
          </cell>
          <cell r="AG39">
            <v>2175.02</v>
          </cell>
          <cell r="AH39">
            <v>26.092894000000001</v>
          </cell>
          <cell r="AI39">
            <v>2941.7788059999998</v>
          </cell>
          <cell r="AJ39">
            <v>3315.3611730000002</v>
          </cell>
          <cell r="AK39">
            <v>1123.211</v>
          </cell>
          <cell r="AL39">
            <v>12125.713946</v>
          </cell>
          <cell r="AM39">
            <v>746.85661999999991</v>
          </cell>
          <cell r="AQ39">
            <v>72166.163811999999</v>
          </cell>
          <cell r="AR39">
            <v>6121.0060000000003</v>
          </cell>
          <cell r="AS39">
            <v>31829.46056</v>
          </cell>
          <cell r="AT39">
            <v>1375</v>
          </cell>
          <cell r="AU39">
            <v>245.02385100000001</v>
          </cell>
          <cell r="AV39">
            <v>16711</v>
          </cell>
          <cell r="AW39">
            <v>238.779</v>
          </cell>
          <cell r="AX39">
            <v>27327.378625000001</v>
          </cell>
          <cell r="AY39">
            <v>26496.2824</v>
          </cell>
          <cell r="AZ39">
            <v>9873</v>
          </cell>
          <cell r="BA39">
            <v>99266.570907999994</v>
          </cell>
          <cell r="BB39">
            <v>4107.1109999999999</v>
          </cell>
          <cell r="BD39">
            <v>295756.77615599992</v>
          </cell>
        </row>
        <row r="40">
          <cell r="J40" t="str">
            <v>I</v>
          </cell>
          <cell r="L40">
            <v>2204.652133</v>
          </cell>
          <cell r="M40">
            <v>75.42107</v>
          </cell>
          <cell r="N40">
            <v>1155.2495200000001</v>
          </cell>
          <cell r="O40">
            <v>1</v>
          </cell>
          <cell r="P40">
            <v>87.579491000000004</v>
          </cell>
          <cell r="Q40">
            <v>135.51300000000001</v>
          </cell>
          <cell r="R40">
            <v>1.042643</v>
          </cell>
          <cell r="S40">
            <v>1905.6579879999999</v>
          </cell>
          <cell r="T40">
            <v>2020.6547499999999</v>
          </cell>
          <cell r="U40">
            <v>51.81</v>
          </cell>
          <cell r="V40">
            <v>1103.2075150000001</v>
          </cell>
          <cell r="W40">
            <v>58.121650000000002</v>
          </cell>
          <cell r="AB40">
            <v>5759.9312300000001</v>
          </cell>
          <cell r="AC40">
            <v>105.856183</v>
          </cell>
          <cell r="AD40">
            <v>1903.163415</v>
          </cell>
          <cell r="AE40">
            <v>1</v>
          </cell>
          <cell r="AF40">
            <v>134.34735599999999</v>
          </cell>
          <cell r="AG40">
            <v>342.52100000000002</v>
          </cell>
          <cell r="AH40">
            <v>1.480756</v>
          </cell>
          <cell r="AI40">
            <v>6145.3948810000002</v>
          </cell>
          <cell r="AJ40">
            <v>3788.822557</v>
          </cell>
          <cell r="AK40">
            <v>66.911000000000001</v>
          </cell>
          <cell r="AL40">
            <v>2518.2224470000001</v>
          </cell>
          <cell r="AM40">
            <v>96.915949999999995</v>
          </cell>
          <cell r="AQ40">
            <v>46251.817032999999</v>
          </cell>
          <cell r="AR40">
            <v>924.59400000000005</v>
          </cell>
          <cell r="AS40">
            <v>13709.291044</v>
          </cell>
          <cell r="AT40">
            <v>7</v>
          </cell>
          <cell r="AU40">
            <v>1310.3933850000001</v>
          </cell>
          <cell r="AV40">
            <v>2217</v>
          </cell>
          <cell r="AW40">
            <v>10.129</v>
          </cell>
          <cell r="AX40">
            <v>59615.897532999996</v>
          </cell>
          <cell r="AY40">
            <v>32661.374899999999</v>
          </cell>
          <cell r="AZ40">
            <v>574</v>
          </cell>
          <cell r="BA40">
            <v>21089.691263000001</v>
          </cell>
          <cell r="BB40">
            <v>662.86200000000008</v>
          </cell>
          <cell r="BD40">
            <v>179034.050158</v>
          </cell>
        </row>
        <row r="41">
          <cell r="J41" t="str">
            <v>J</v>
          </cell>
          <cell r="L41">
            <v>3033.7305710000001</v>
          </cell>
          <cell r="M41">
            <v>30.402898</v>
          </cell>
          <cell r="N41">
            <v>600.19371999999998</v>
          </cell>
          <cell r="O41">
            <v>3</v>
          </cell>
          <cell r="P41">
            <v>4.7674409999999998</v>
          </cell>
          <cell r="Q41">
            <v>20.614000000000001</v>
          </cell>
          <cell r="R41">
            <v>0.79688000000000003</v>
          </cell>
          <cell r="S41">
            <v>674.69733299999996</v>
          </cell>
          <cell r="T41">
            <v>5931.2204190000002</v>
          </cell>
          <cell r="U41">
            <v>110.30500000000001</v>
          </cell>
          <cell r="V41">
            <v>795.34088999999994</v>
          </cell>
          <cell r="W41">
            <v>0</v>
          </cell>
          <cell r="AB41">
            <v>8223.3326020000004</v>
          </cell>
          <cell r="AC41">
            <v>-18.734950999999999</v>
          </cell>
          <cell r="AD41">
            <v>1320.0231839999999</v>
          </cell>
          <cell r="AE41">
            <v>2</v>
          </cell>
          <cell r="AF41">
            <v>7.0437250000000002</v>
          </cell>
          <cell r="AG41">
            <v>52.104999999999997</v>
          </cell>
          <cell r="AH41">
            <v>0.96177699999999999</v>
          </cell>
          <cell r="AI41">
            <v>1263.9032460000001</v>
          </cell>
          <cell r="AJ41">
            <v>9463.336636</v>
          </cell>
          <cell r="AK41">
            <v>180.33199999999999</v>
          </cell>
          <cell r="AL41">
            <v>2277.6422000000002</v>
          </cell>
          <cell r="AM41">
            <v>12.14472</v>
          </cell>
          <cell r="AQ41">
            <v>63633.737005000003</v>
          </cell>
          <cell r="AR41">
            <v>68.311999999999998</v>
          </cell>
          <cell r="AS41">
            <v>10285.298015</v>
          </cell>
          <cell r="AT41">
            <v>21</v>
          </cell>
          <cell r="AU41">
            <v>59.410710999999999</v>
          </cell>
          <cell r="AV41">
            <v>338</v>
          </cell>
          <cell r="AW41">
            <v>7.88</v>
          </cell>
          <cell r="AX41">
            <v>11451.693036999999</v>
          </cell>
          <cell r="AY41">
            <v>85164.099292999992</v>
          </cell>
          <cell r="AZ41">
            <v>1500</v>
          </cell>
          <cell r="BA41">
            <v>18510.378561999998</v>
          </cell>
          <cell r="BB41">
            <v>54.747</v>
          </cell>
          <cell r="BD41">
            <v>191094.55562299999</v>
          </cell>
        </row>
        <row r="42">
          <cell r="J42" t="str">
            <v>K-N</v>
          </cell>
          <cell r="L42">
            <v>6575.1212009999999</v>
          </cell>
          <cell r="M42">
            <v>568.40932699999996</v>
          </cell>
          <cell r="N42">
            <v>6542.0356089999996</v>
          </cell>
          <cell r="O42">
            <v>7</v>
          </cell>
          <cell r="P42">
            <v>85.854528999999999</v>
          </cell>
          <cell r="Q42">
            <v>177.13399999999999</v>
          </cell>
          <cell r="R42">
            <v>11.607588</v>
          </cell>
          <cell r="S42">
            <v>7489.3755090000004</v>
          </cell>
          <cell r="T42">
            <v>1377.6279030000001</v>
          </cell>
          <cell r="U42">
            <v>253.59</v>
          </cell>
          <cell r="V42">
            <v>6401.5209500000001</v>
          </cell>
          <cell r="W42">
            <v>15.33062</v>
          </cell>
          <cell r="AB42">
            <v>15189.324064</v>
          </cell>
          <cell r="AC42">
            <v>634.42279900000005</v>
          </cell>
          <cell r="AD42">
            <v>10038.382079000001</v>
          </cell>
          <cell r="AE42">
            <v>6</v>
          </cell>
          <cell r="AF42">
            <v>134.90413899999999</v>
          </cell>
          <cell r="AG42">
            <v>447.72300000000001</v>
          </cell>
          <cell r="AH42">
            <v>15.308444</v>
          </cell>
          <cell r="AI42">
            <v>16373.43375</v>
          </cell>
          <cell r="AJ42">
            <v>2199.3114220000002</v>
          </cell>
          <cell r="AK42">
            <v>396.80599999999998</v>
          </cell>
          <cell r="AL42">
            <v>11887.558435999999</v>
          </cell>
          <cell r="AM42">
            <v>79.125249999999994</v>
          </cell>
          <cell r="AQ42">
            <v>130935.17243000001</v>
          </cell>
          <cell r="AR42">
            <v>6370.0720000000001</v>
          </cell>
          <cell r="AS42">
            <v>93758.583125999998</v>
          </cell>
          <cell r="AT42">
            <v>56</v>
          </cell>
          <cell r="AU42">
            <v>1106.8717260000001</v>
          </cell>
          <cell r="AV42">
            <v>3331</v>
          </cell>
          <cell r="AW42">
            <v>117.804</v>
          </cell>
          <cell r="AX42">
            <v>165269.07080799999</v>
          </cell>
          <cell r="AY42">
            <v>17862.986678999998</v>
          </cell>
          <cell r="AZ42">
            <v>3216</v>
          </cell>
          <cell r="BA42">
            <v>91870.245785000006</v>
          </cell>
          <cell r="BB42">
            <v>468.923</v>
          </cell>
          <cell r="BD42">
            <v>514362.72955400002</v>
          </cell>
        </row>
        <row r="43">
          <cell r="J43" t="str">
            <v>O</v>
          </cell>
          <cell r="L43">
            <v>0</v>
          </cell>
          <cell r="M43">
            <v>167.48800600000001</v>
          </cell>
          <cell r="N43">
            <v>1577.67545</v>
          </cell>
          <cell r="O43">
            <v>3</v>
          </cell>
          <cell r="P43">
            <v>16.079266000000001</v>
          </cell>
          <cell r="Q43">
            <v>154.553</v>
          </cell>
          <cell r="R43">
            <v>1.0781909999999999</v>
          </cell>
          <cell r="S43">
            <v>4634.0212600000004</v>
          </cell>
          <cell r="T43">
            <v>1108.068121</v>
          </cell>
          <cell r="U43">
            <v>18.196999999999999</v>
          </cell>
          <cell r="V43">
            <v>960</v>
          </cell>
          <cell r="W43">
            <v>0</v>
          </cell>
          <cell r="AB43">
            <v>0</v>
          </cell>
          <cell r="AC43">
            <v>207.65831600000001</v>
          </cell>
          <cell r="AD43">
            <v>2918.6377320000001</v>
          </cell>
          <cell r="AE43">
            <v>4</v>
          </cell>
          <cell r="AF43">
            <v>30.543448999999999</v>
          </cell>
          <cell r="AG43">
            <v>390.64600000000002</v>
          </cell>
          <cell r="AH43">
            <v>1.2281690000000001</v>
          </cell>
          <cell r="AI43">
            <v>8894.0871690000004</v>
          </cell>
          <cell r="AJ43">
            <v>1360.9972049999999</v>
          </cell>
          <cell r="AK43">
            <v>30.498999999999999</v>
          </cell>
          <cell r="AL43">
            <v>2527</v>
          </cell>
          <cell r="AM43">
            <v>25.853860000000001</v>
          </cell>
          <cell r="AQ43">
            <v>0</v>
          </cell>
          <cell r="AR43">
            <v>1951.0160000000001</v>
          </cell>
          <cell r="AS43">
            <v>29658.461644999999</v>
          </cell>
          <cell r="AT43">
            <v>27</v>
          </cell>
          <cell r="AU43">
            <v>278.644318</v>
          </cell>
          <cell r="AV43">
            <v>2472</v>
          </cell>
          <cell r="AW43">
            <v>11.103999999999999</v>
          </cell>
          <cell r="AX43">
            <v>81951.387635000006</v>
          </cell>
          <cell r="AY43">
            <v>12112.956560999999</v>
          </cell>
          <cell r="AZ43">
            <v>247</v>
          </cell>
          <cell r="BA43">
            <v>21179</v>
          </cell>
          <cell r="BB43">
            <v>190.22200000000001</v>
          </cell>
          <cell r="BD43">
            <v>150078.792159</v>
          </cell>
        </row>
        <row r="44">
          <cell r="J44" t="str">
            <v>P</v>
          </cell>
          <cell r="L44">
            <v>2622.134877</v>
          </cell>
          <cell r="M44">
            <v>128.72989899999999</v>
          </cell>
          <cell r="N44">
            <v>930.85251000000005</v>
          </cell>
          <cell r="O44">
            <v>4</v>
          </cell>
          <cell r="P44">
            <v>0</v>
          </cell>
          <cell r="Q44">
            <v>139.61199999999999</v>
          </cell>
          <cell r="R44">
            <v>10.473361000000001</v>
          </cell>
          <cell r="S44">
            <v>3129.9080309999999</v>
          </cell>
          <cell r="T44">
            <v>1172.1480730000001</v>
          </cell>
          <cell r="U44">
            <v>265.08199999999999</v>
          </cell>
          <cell r="V44">
            <v>3182.3523890000001</v>
          </cell>
          <cell r="W44">
            <v>18.3567</v>
          </cell>
          <cell r="AB44">
            <v>4739.6583710000004</v>
          </cell>
          <cell r="AC44">
            <v>169.18291199999999</v>
          </cell>
          <cell r="AD44">
            <v>1437.7608130000001</v>
          </cell>
          <cell r="AE44">
            <v>5</v>
          </cell>
          <cell r="AF44">
            <v>0</v>
          </cell>
          <cell r="AG44">
            <v>352.88299999999998</v>
          </cell>
          <cell r="AH44">
            <v>12.380001</v>
          </cell>
          <cell r="AI44">
            <v>6146.9941579999995</v>
          </cell>
          <cell r="AJ44">
            <v>1459.9904159999999</v>
          </cell>
          <cell r="AK44">
            <v>384.57</v>
          </cell>
          <cell r="AL44">
            <v>7316.3131880000001</v>
          </cell>
          <cell r="AM44">
            <v>136.09754000000001</v>
          </cell>
          <cell r="AQ44">
            <v>35187.870447000001</v>
          </cell>
          <cell r="AR44">
            <v>1602.0129999999999</v>
          </cell>
          <cell r="AS44">
            <v>11491.659738</v>
          </cell>
          <cell r="AT44">
            <v>37</v>
          </cell>
          <cell r="AU44">
            <v>0</v>
          </cell>
          <cell r="AV44">
            <v>2436</v>
          </cell>
          <cell r="AW44">
            <v>108.145</v>
          </cell>
          <cell r="AX44">
            <v>59703.907474</v>
          </cell>
          <cell r="AY44">
            <v>11292.820461000001</v>
          </cell>
          <cell r="AZ44">
            <v>3246</v>
          </cell>
          <cell r="BA44">
            <v>58612.822919999999</v>
          </cell>
          <cell r="BB44">
            <v>1006.0799999999999</v>
          </cell>
          <cell r="BD44">
            <v>184724.31903999997</v>
          </cell>
        </row>
        <row r="45">
          <cell r="J45" t="str">
            <v>Q</v>
          </cell>
          <cell r="L45">
            <v>3117.4434590000001</v>
          </cell>
          <cell r="M45">
            <v>114.20209</v>
          </cell>
          <cell r="N45">
            <v>679.59611900000004</v>
          </cell>
          <cell r="O45">
            <v>3</v>
          </cell>
          <cell r="P45">
            <v>7.186407</v>
          </cell>
          <cell r="Q45">
            <v>99.968000000000004</v>
          </cell>
          <cell r="R45">
            <v>8.4824680000000008</v>
          </cell>
          <cell r="S45">
            <v>1729.1465430000001</v>
          </cell>
          <cell r="T45">
            <v>582.78306799999996</v>
          </cell>
          <cell r="U45">
            <v>156.96899999999999</v>
          </cell>
          <cell r="V45">
            <v>1952.995666</v>
          </cell>
          <cell r="W45">
            <v>6.2658399999999999</v>
          </cell>
          <cell r="AB45">
            <v>7282.8256300000003</v>
          </cell>
          <cell r="AC45">
            <v>128.11816200000001</v>
          </cell>
          <cell r="AD45">
            <v>957.09615199999996</v>
          </cell>
          <cell r="AE45">
            <v>2</v>
          </cell>
          <cell r="AF45">
            <v>12.047067</v>
          </cell>
          <cell r="AG45">
            <v>252.678</v>
          </cell>
          <cell r="AH45">
            <v>10.621347</v>
          </cell>
          <cell r="AI45">
            <v>4382.6098860000002</v>
          </cell>
          <cell r="AJ45">
            <v>838.04879000000005</v>
          </cell>
          <cell r="AK45">
            <v>248.09399999999999</v>
          </cell>
          <cell r="AL45">
            <v>4003.930797</v>
          </cell>
          <cell r="AM45">
            <v>65.57817</v>
          </cell>
          <cell r="AQ45">
            <v>71789.095994999996</v>
          </cell>
          <cell r="AR45">
            <v>1158.5509999999999</v>
          </cell>
          <cell r="AS45">
            <v>7349.9454089999999</v>
          </cell>
          <cell r="AT45">
            <v>21</v>
          </cell>
          <cell r="AU45">
            <v>95.901976000000005</v>
          </cell>
          <cell r="AV45">
            <v>1886</v>
          </cell>
          <cell r="AW45">
            <v>87.460999999999999</v>
          </cell>
          <cell r="AX45">
            <v>40601.480481999999</v>
          </cell>
          <cell r="AY45">
            <v>6624.0063449999998</v>
          </cell>
          <cell r="AZ45">
            <v>2162</v>
          </cell>
          <cell r="BA45">
            <v>31185.915604000002</v>
          </cell>
          <cell r="BB45">
            <v>435.70000000000005</v>
          </cell>
          <cell r="BD45">
            <v>163397.05781100001</v>
          </cell>
        </row>
        <row r="46">
          <cell r="J46" t="str">
            <v>R-S</v>
          </cell>
          <cell r="L46">
            <v>2588.206115</v>
          </cell>
          <cell r="M46">
            <v>0</v>
          </cell>
          <cell r="N46">
            <v>3693.3189600000001</v>
          </cell>
          <cell r="O46">
            <v>24</v>
          </cell>
          <cell r="P46">
            <v>9.9888650000000005</v>
          </cell>
          <cell r="Q46">
            <v>170.41300000000001</v>
          </cell>
          <cell r="R46">
            <v>21.719987</v>
          </cell>
          <cell r="S46">
            <v>1641.8326380000001</v>
          </cell>
          <cell r="T46">
            <v>1376.0921519999999</v>
          </cell>
          <cell r="U46">
            <v>584.55100000000004</v>
          </cell>
          <cell r="V46">
            <v>2785.0951869999999</v>
          </cell>
          <cell r="W46">
            <v>6.6148999999999996</v>
          </cell>
          <cell r="AB46">
            <v>4085.0095160000001</v>
          </cell>
          <cell r="AC46">
            <v>0</v>
          </cell>
          <cell r="AD46">
            <v>6747.8773449999999</v>
          </cell>
          <cell r="AE46">
            <v>18</v>
          </cell>
          <cell r="AF46">
            <v>17.588363000000001</v>
          </cell>
          <cell r="AG46">
            <v>430.733</v>
          </cell>
          <cell r="AH46">
            <v>27.597920999999999</v>
          </cell>
          <cell r="AI46">
            <v>2437.3943009999998</v>
          </cell>
          <cell r="AJ46">
            <v>1644.786439</v>
          </cell>
          <cell r="AK46">
            <v>865.33199999999999</v>
          </cell>
          <cell r="AL46">
            <v>5048.7064019999998</v>
          </cell>
          <cell r="AM46">
            <v>158.33438999999998</v>
          </cell>
          <cell r="AQ46">
            <v>30563.214771999999</v>
          </cell>
          <cell r="AR46">
            <v>0</v>
          </cell>
          <cell r="AS46">
            <v>40892.020572000001</v>
          </cell>
          <cell r="AT46">
            <v>174</v>
          </cell>
          <cell r="AU46">
            <v>140.50834900000001</v>
          </cell>
          <cell r="AV46">
            <v>2967</v>
          </cell>
          <cell r="AW46">
            <v>215.517</v>
          </cell>
          <cell r="AX46">
            <v>20627.840215</v>
          </cell>
          <cell r="AY46">
            <v>12561.217132</v>
          </cell>
          <cell r="AZ46">
            <v>7245</v>
          </cell>
          <cell r="BA46">
            <v>37774.126418</v>
          </cell>
          <cell r="BB46">
            <v>930.77800000000002</v>
          </cell>
          <cell r="BD46">
            <v>154091.222458</v>
          </cell>
        </row>
        <row r="47">
          <cell r="J47" t="str">
            <v>Residential</v>
          </cell>
          <cell r="L47">
            <v>81372.089288000003</v>
          </cell>
          <cell r="M47">
            <v>13491.099416999999</v>
          </cell>
          <cell r="N47">
            <v>91943.714019999999</v>
          </cell>
          <cell r="O47">
            <v>9346</v>
          </cell>
          <cell r="P47">
            <v>0</v>
          </cell>
          <cell r="Q47">
            <v>9038.1970000000001</v>
          </cell>
          <cell r="R47">
            <v>0</v>
          </cell>
          <cell r="S47">
            <v>35701.417812</v>
          </cell>
          <cell r="T47">
            <v>37007.764125000002</v>
          </cell>
          <cell r="U47">
            <v>10351.368</v>
          </cell>
          <cell r="V47">
            <v>73298.051101000005</v>
          </cell>
          <cell r="W47"/>
          <cell r="AB47">
            <v>127056.839167</v>
          </cell>
          <cell r="AC47">
            <v>17514.336755</v>
          </cell>
          <cell r="AD47">
            <v>131655.89086799999</v>
          </cell>
          <cell r="AE47">
            <v>9380</v>
          </cell>
          <cell r="AF47">
            <v>0</v>
          </cell>
          <cell r="AG47">
            <v>14493.37</v>
          </cell>
          <cell r="AH47">
            <v>0</v>
          </cell>
          <cell r="AI47">
            <v>54887.474647000003</v>
          </cell>
          <cell r="AJ47">
            <v>61099.740511999997</v>
          </cell>
          <cell r="AK47">
            <v>15774.88</v>
          </cell>
          <cell r="AL47">
            <v>109555.60453500001</v>
          </cell>
          <cell r="AM47"/>
          <cell r="AQ47">
            <v>872192.79969999997</v>
          </cell>
          <cell r="AR47">
            <v>141763.75599999999</v>
          </cell>
          <cell r="AS47">
            <v>1015604.321366</v>
          </cell>
          <cell r="AT47">
            <v>75776</v>
          </cell>
          <cell r="AU47">
            <v>0</v>
          </cell>
          <cell r="AV47">
            <v>97013</v>
          </cell>
          <cell r="AW47">
            <v>0</v>
          </cell>
          <cell r="AX47">
            <v>426146.82721000002</v>
          </cell>
          <cell r="AY47">
            <v>371309.37899900001</v>
          </cell>
          <cell r="AZ47">
            <v>113934.5</v>
          </cell>
          <cell r="BA47">
            <v>803689.9571</v>
          </cell>
          <cell r="BB47">
            <v>24812.264999999999</v>
          </cell>
          <cell r="BD47">
            <v>3942242.805375</v>
          </cell>
        </row>
        <row r="48">
          <cell r="J48" t="str">
            <v>A01</v>
          </cell>
          <cell r="L48">
            <v>10460.657483000001</v>
          </cell>
          <cell r="M48">
            <v>134.47154699999999</v>
          </cell>
          <cell r="N48">
            <v>3584.40825</v>
          </cell>
          <cell r="O48">
            <v>3</v>
          </cell>
          <cell r="P48">
            <v>0</v>
          </cell>
          <cell r="Q48">
            <v>369.56799999999998</v>
          </cell>
          <cell r="R48">
            <v>0</v>
          </cell>
          <cell r="S48">
            <v>10887.632791</v>
          </cell>
          <cell r="T48">
            <v>2434.4478920000001</v>
          </cell>
          <cell r="U48">
            <v>83.918000000000006</v>
          </cell>
          <cell r="V48">
            <v>5244.0309999999999</v>
          </cell>
          <cell r="W48">
            <v>76.993290000000002</v>
          </cell>
          <cell r="AB48">
            <v>16704.307487000002</v>
          </cell>
          <cell r="AC48">
            <v>214.35054600000001</v>
          </cell>
          <cell r="AD48">
            <v>4531.7661520000001</v>
          </cell>
          <cell r="AE48">
            <v>1</v>
          </cell>
          <cell r="AF48">
            <v>0</v>
          </cell>
          <cell r="AG48">
            <v>1001.066</v>
          </cell>
          <cell r="AH48">
            <v>0</v>
          </cell>
          <cell r="AI48">
            <v>11131.018367999999</v>
          </cell>
          <cell r="AJ48">
            <v>2444.1556929999997</v>
          </cell>
          <cell r="AK48">
            <v>99.293999999999997</v>
          </cell>
          <cell r="AL48">
            <v>9917.929032</v>
          </cell>
          <cell r="AM48">
            <v>1299.53802</v>
          </cell>
          <cell r="AQ48">
            <v>128629.35836300001</v>
          </cell>
          <cell r="AR48">
            <v>1550.6790000000001</v>
          </cell>
          <cell r="AS48">
            <v>35977.824140999997</v>
          </cell>
          <cell r="AT48">
            <v>20</v>
          </cell>
          <cell r="AU48">
            <v>0</v>
          </cell>
          <cell r="AV48">
            <v>6341</v>
          </cell>
          <cell r="AW48">
            <v>0</v>
          </cell>
          <cell r="AX48">
            <v>88809.447806000011</v>
          </cell>
          <cell r="AY48">
            <v>16865.486813</v>
          </cell>
          <cell r="AZ48">
            <v>812.93600000000004</v>
          </cell>
          <cell r="BA48">
            <v>69283.121299999999</v>
          </cell>
          <cell r="BB48">
            <v>6475.1360000000004</v>
          </cell>
          <cell r="BD48">
            <v>354764.98942300002</v>
          </cell>
        </row>
        <row r="49">
          <cell r="J49" t="str">
            <v>A02</v>
          </cell>
          <cell r="L49">
            <v>0</v>
          </cell>
          <cell r="M49">
            <v>0</v>
          </cell>
          <cell r="N49">
            <v>93.19726</v>
          </cell>
          <cell r="O49">
            <v>0</v>
          </cell>
          <cell r="P49">
            <v>0.22170300000000001</v>
          </cell>
          <cell r="Q49">
            <v>0.36299999999999999</v>
          </cell>
          <cell r="R49">
            <v>0</v>
          </cell>
          <cell r="S49">
            <v>1.197498</v>
          </cell>
          <cell r="T49">
            <v>19.010562</v>
          </cell>
          <cell r="U49">
            <v>28.143000000000001</v>
          </cell>
          <cell r="V49">
            <v>9.1361410000000003</v>
          </cell>
          <cell r="W49">
            <v>0</v>
          </cell>
          <cell r="AB49">
            <v>0</v>
          </cell>
          <cell r="AC49">
            <v>0</v>
          </cell>
          <cell r="AD49">
            <v>113.49078</v>
          </cell>
          <cell r="AE49">
            <v>1</v>
          </cell>
          <cell r="AF49">
            <v>0.14391000000000001</v>
          </cell>
          <cell r="AG49">
            <v>0.98399999999999999</v>
          </cell>
          <cell r="AH49">
            <v>0</v>
          </cell>
          <cell r="AI49">
            <v>2.185991</v>
          </cell>
          <cell r="AJ49">
            <v>30.370001999999999</v>
          </cell>
          <cell r="AK49">
            <v>38.518999999999998</v>
          </cell>
          <cell r="AL49">
            <v>14.189674</v>
          </cell>
          <cell r="AM49">
            <v>0</v>
          </cell>
          <cell r="AQ49">
            <v>0</v>
          </cell>
          <cell r="AR49">
            <v>0</v>
          </cell>
          <cell r="AS49">
            <v>844.91757199999995</v>
          </cell>
          <cell r="AT49">
            <v>3</v>
          </cell>
          <cell r="AU49">
            <v>0.55755699999999997</v>
          </cell>
          <cell r="AV49">
            <v>7</v>
          </cell>
          <cell r="AW49">
            <v>0</v>
          </cell>
          <cell r="AX49">
            <v>14.566000000000001</v>
          </cell>
          <cell r="AY49">
            <v>239.88139200000001</v>
          </cell>
          <cell r="AZ49">
            <v>363.048</v>
          </cell>
          <cell r="BA49">
            <v>119.427503</v>
          </cell>
          <cell r="BB49">
            <v>0</v>
          </cell>
          <cell r="BD49">
            <v>1592.3980240000001</v>
          </cell>
        </row>
        <row r="50">
          <cell r="J50" t="str">
            <v>A03</v>
          </cell>
          <cell r="L50">
            <v>363.83333599999997</v>
          </cell>
          <cell r="M50">
            <v>2.0625079999999998</v>
          </cell>
          <cell r="N50">
            <v>37.566569999999999</v>
          </cell>
          <cell r="O50">
            <v>0</v>
          </cell>
          <cell r="P50">
            <v>0</v>
          </cell>
          <cell r="Q50">
            <v>15.044</v>
          </cell>
          <cell r="R50">
            <v>0</v>
          </cell>
          <cell r="S50">
            <v>123.881941</v>
          </cell>
          <cell r="T50">
            <v>225.05370099999999</v>
          </cell>
          <cell r="U50">
            <v>0</v>
          </cell>
          <cell r="V50">
            <v>111</v>
          </cell>
          <cell r="W50">
            <v>0</v>
          </cell>
          <cell r="AB50">
            <v>561.51662699999997</v>
          </cell>
          <cell r="AC50">
            <v>2.9707080000000001</v>
          </cell>
          <cell r="AD50">
            <v>62.389620000000001</v>
          </cell>
          <cell r="AE50">
            <v>0</v>
          </cell>
          <cell r="AF50">
            <v>0</v>
          </cell>
          <cell r="AG50">
            <v>40.749000000000002</v>
          </cell>
          <cell r="AH50">
            <v>0</v>
          </cell>
          <cell r="AI50">
            <v>178.21563800000001</v>
          </cell>
          <cell r="AJ50">
            <v>279.10620799999998</v>
          </cell>
          <cell r="AK50">
            <v>0</v>
          </cell>
          <cell r="AL50">
            <v>364</v>
          </cell>
          <cell r="AM50">
            <v>0.45961999999999997</v>
          </cell>
          <cell r="AQ50">
            <v>4826.2742200000002</v>
          </cell>
          <cell r="AR50">
            <v>24.670999999999999</v>
          </cell>
          <cell r="AS50">
            <v>547.02174000000002</v>
          </cell>
          <cell r="AT50">
            <v>0</v>
          </cell>
          <cell r="AU50">
            <v>0</v>
          </cell>
          <cell r="AV50">
            <v>736</v>
          </cell>
          <cell r="AW50">
            <v>0</v>
          </cell>
          <cell r="AX50">
            <v>1826.5225370000001</v>
          </cell>
          <cell r="AY50">
            <v>3483.84078</v>
          </cell>
          <cell r="AZ50">
            <v>0</v>
          </cell>
          <cell r="BA50">
            <v>4801</v>
          </cell>
          <cell r="BB50">
            <v>1.472</v>
          </cell>
          <cell r="BD50">
            <v>16246.802277000001</v>
          </cell>
        </row>
        <row r="51">
          <cell r="J51" t="str">
            <v>A04</v>
          </cell>
          <cell r="L51">
            <v>245.308233</v>
          </cell>
          <cell r="M51">
            <v>2.0688689999999998</v>
          </cell>
          <cell r="N51">
            <v>21.5764</v>
          </cell>
          <cell r="O51">
            <v>0</v>
          </cell>
          <cell r="P51">
            <v>0</v>
          </cell>
          <cell r="Q51">
            <v>1.117</v>
          </cell>
          <cell r="R51">
            <v>0</v>
          </cell>
          <cell r="S51">
            <v>12.119351999999999</v>
          </cell>
          <cell r="T51">
            <v>191.99918600000001</v>
          </cell>
          <cell r="U51">
            <v>0</v>
          </cell>
          <cell r="V51">
            <v>33</v>
          </cell>
          <cell r="W51">
            <v>0</v>
          </cell>
          <cell r="AB51">
            <v>409.124686</v>
          </cell>
          <cell r="AC51">
            <v>2.5227759999999999</v>
          </cell>
          <cell r="AD51">
            <v>29.944279999999999</v>
          </cell>
          <cell r="AE51">
            <v>0</v>
          </cell>
          <cell r="AF51">
            <v>0</v>
          </cell>
          <cell r="AG51">
            <v>3.024</v>
          </cell>
          <cell r="AH51">
            <v>0</v>
          </cell>
          <cell r="AI51">
            <v>15.696547000000001</v>
          </cell>
          <cell r="AJ51">
            <v>428.87091199999998</v>
          </cell>
          <cell r="AK51">
            <v>0</v>
          </cell>
          <cell r="AL51">
            <v>102</v>
          </cell>
          <cell r="AM51">
            <v>-0.14297000000000001</v>
          </cell>
          <cell r="AQ51">
            <v>3670.0366600000002</v>
          </cell>
          <cell r="AR51">
            <v>23.861999999999998</v>
          </cell>
          <cell r="AS51">
            <v>245.50489999999999</v>
          </cell>
          <cell r="AT51">
            <v>1</v>
          </cell>
          <cell r="AU51">
            <v>0</v>
          </cell>
          <cell r="AV51">
            <v>17</v>
          </cell>
          <cell r="AW51">
            <v>0</v>
          </cell>
          <cell r="AX51">
            <v>135.81700000000001</v>
          </cell>
          <cell r="AY51">
            <v>5807.4173979999996</v>
          </cell>
          <cell r="AZ51">
            <v>0</v>
          </cell>
          <cell r="BA51">
            <v>767</v>
          </cell>
          <cell r="BB51">
            <v>0.438</v>
          </cell>
          <cell r="BD51">
            <v>10668.075957999999</v>
          </cell>
        </row>
        <row r="52">
          <cell r="J52" t="str">
            <v>A05</v>
          </cell>
          <cell r="L52">
            <v>0</v>
          </cell>
          <cell r="M52">
            <v>0</v>
          </cell>
          <cell r="N52">
            <v>478.83873999999997</v>
          </cell>
          <cell r="O52">
            <v>2</v>
          </cell>
          <cell r="P52">
            <v>0</v>
          </cell>
          <cell r="Q52">
            <v>0.94299999999999995</v>
          </cell>
          <cell r="R52">
            <v>0</v>
          </cell>
          <cell r="S52">
            <v>734.22836299999994</v>
          </cell>
          <cell r="T52">
            <v>535.01101600000004</v>
          </cell>
          <cell r="U52">
            <v>0</v>
          </cell>
          <cell r="V52">
            <v>217</v>
          </cell>
          <cell r="W52">
            <v>0.86636999999999997</v>
          </cell>
          <cell r="AB52">
            <v>0</v>
          </cell>
          <cell r="AC52">
            <v>95.051987999999994</v>
          </cell>
          <cell r="AD52">
            <v>552.53</v>
          </cell>
          <cell r="AE52">
            <v>2</v>
          </cell>
          <cell r="AF52">
            <v>0</v>
          </cell>
          <cell r="AG52">
            <v>2.5539999999999998</v>
          </cell>
          <cell r="AH52">
            <v>0</v>
          </cell>
          <cell r="AI52">
            <v>681.91170599999998</v>
          </cell>
          <cell r="AJ52">
            <v>506.58901400000002</v>
          </cell>
          <cell r="AK52">
            <v>0</v>
          </cell>
          <cell r="AL52">
            <v>337</v>
          </cell>
          <cell r="AM52">
            <v>7.9633400000000005</v>
          </cell>
          <cell r="AQ52">
            <v>0</v>
          </cell>
          <cell r="AR52">
            <v>0</v>
          </cell>
          <cell r="AS52">
            <v>4765.7402599999996</v>
          </cell>
          <cell r="AT52">
            <v>17</v>
          </cell>
          <cell r="AU52">
            <v>0</v>
          </cell>
          <cell r="AV52">
            <v>16</v>
          </cell>
          <cell r="AW52">
            <v>0</v>
          </cell>
          <cell r="AX52">
            <v>5304.8619310000004</v>
          </cell>
          <cell r="AY52">
            <v>4268.7229630000002</v>
          </cell>
          <cell r="AZ52">
            <v>0</v>
          </cell>
          <cell r="BA52">
            <v>2251</v>
          </cell>
          <cell r="BB52">
            <v>50.323</v>
          </cell>
          <cell r="BD52">
            <v>16673.648153999999</v>
          </cell>
        </row>
        <row r="53">
          <cell r="J53" t="str">
            <v>B06</v>
          </cell>
          <cell r="L53">
            <v>806.88073299999996</v>
          </cell>
          <cell r="M53">
            <v>0</v>
          </cell>
          <cell r="N53">
            <v>16.42023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10.554831</v>
          </cell>
          <cell r="T53">
            <v>22.572265999999999</v>
          </cell>
          <cell r="U53">
            <v>0</v>
          </cell>
          <cell r="V53">
            <v>137</v>
          </cell>
          <cell r="W53">
            <v>0</v>
          </cell>
          <cell r="AB53">
            <v>1058.265596</v>
          </cell>
          <cell r="AC53">
            <v>0</v>
          </cell>
          <cell r="AD53">
            <v>44.653700000000001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10.821818</v>
          </cell>
          <cell r="AJ53">
            <v>16.580987</v>
          </cell>
          <cell r="AK53">
            <v>0</v>
          </cell>
          <cell r="AL53">
            <v>190</v>
          </cell>
          <cell r="AM53">
            <v>0</v>
          </cell>
          <cell r="AQ53">
            <v>11508.08482</v>
          </cell>
          <cell r="AR53">
            <v>0</v>
          </cell>
          <cell r="AS53">
            <v>322.24819400000001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168.55583100000001</v>
          </cell>
          <cell r="AY53">
            <v>140.62150500000001</v>
          </cell>
          <cell r="AZ53">
            <v>0</v>
          </cell>
          <cell r="BA53">
            <v>1552</v>
          </cell>
          <cell r="BB53">
            <v>0</v>
          </cell>
          <cell r="BD53">
            <v>13691.510349999999</v>
          </cell>
        </row>
        <row r="54">
          <cell r="J54" t="str">
            <v>B07</v>
          </cell>
          <cell r="L54">
            <v>131.47094000000001</v>
          </cell>
          <cell r="M54">
            <v>0</v>
          </cell>
          <cell r="N54">
            <v>12.53773</v>
          </cell>
          <cell r="O54">
            <v>0</v>
          </cell>
          <cell r="P54">
            <v>0</v>
          </cell>
          <cell r="Q54">
            <v>61.625</v>
          </cell>
          <cell r="R54">
            <v>0</v>
          </cell>
          <cell r="S54">
            <v>2.5647869999999999</v>
          </cell>
          <cell r="T54">
            <v>1.527048</v>
          </cell>
          <cell r="U54">
            <v>0</v>
          </cell>
          <cell r="V54">
            <v>2</v>
          </cell>
          <cell r="W54">
            <v>0</v>
          </cell>
          <cell r="AB54">
            <v>2279.488429</v>
          </cell>
          <cell r="AC54">
            <v>0</v>
          </cell>
          <cell r="AD54">
            <v>7.7778499999999999</v>
          </cell>
          <cell r="AE54">
            <v>0</v>
          </cell>
          <cell r="AF54">
            <v>0</v>
          </cell>
          <cell r="AG54">
            <v>166.92699999999999</v>
          </cell>
          <cell r="AH54">
            <v>0</v>
          </cell>
          <cell r="AI54">
            <v>3.691862</v>
          </cell>
          <cell r="AJ54">
            <v>2.4060820000000001</v>
          </cell>
          <cell r="AK54">
            <v>0</v>
          </cell>
          <cell r="AL54">
            <v>4</v>
          </cell>
          <cell r="AM54">
            <v>0</v>
          </cell>
          <cell r="AQ54">
            <v>21151.425749999999</v>
          </cell>
          <cell r="AR54">
            <v>0</v>
          </cell>
          <cell r="AS54">
            <v>51.760215000000002</v>
          </cell>
          <cell r="AT54">
            <v>0</v>
          </cell>
          <cell r="AU54">
            <v>0</v>
          </cell>
          <cell r="AV54">
            <v>3212</v>
          </cell>
          <cell r="AW54">
            <v>0</v>
          </cell>
          <cell r="AX54">
            <v>29.942</v>
          </cell>
          <cell r="AY54">
            <v>15.218258000000001</v>
          </cell>
          <cell r="AZ54">
            <v>0</v>
          </cell>
          <cell r="BA54">
            <v>22</v>
          </cell>
          <cell r="BB54">
            <v>0</v>
          </cell>
          <cell r="BD54">
            <v>24482.346222999997</v>
          </cell>
        </row>
        <row r="55">
          <cell r="J55" t="str">
            <v>B08-B10</v>
          </cell>
          <cell r="L55">
            <v>605.32437400000003</v>
          </cell>
          <cell r="M55">
            <v>6.3689720000000003</v>
          </cell>
          <cell r="N55">
            <v>305.45864</v>
          </cell>
          <cell r="O55">
            <v>0</v>
          </cell>
          <cell r="P55">
            <v>0</v>
          </cell>
          <cell r="Q55">
            <v>14.632999999999999</v>
          </cell>
          <cell r="R55">
            <v>0</v>
          </cell>
          <cell r="S55">
            <v>940.85122699999999</v>
          </cell>
          <cell r="T55">
            <v>327.15952800000002</v>
          </cell>
          <cell r="U55">
            <v>0</v>
          </cell>
          <cell r="V55">
            <v>203</v>
          </cell>
          <cell r="W55">
            <v>0</v>
          </cell>
          <cell r="AB55">
            <v>2054.5264769999999</v>
          </cell>
          <cell r="AC55">
            <v>6.7347580000000002</v>
          </cell>
          <cell r="AD55">
            <v>1106.7549799999999</v>
          </cell>
          <cell r="AE55">
            <v>0</v>
          </cell>
          <cell r="AF55">
            <v>0</v>
          </cell>
          <cell r="AG55">
            <v>39.637</v>
          </cell>
          <cell r="AH55">
            <v>0</v>
          </cell>
          <cell r="AI55">
            <v>2544.3888919999999</v>
          </cell>
          <cell r="AJ55">
            <v>228.84698599999999</v>
          </cell>
          <cell r="AK55">
            <v>0</v>
          </cell>
          <cell r="AL55">
            <v>241</v>
          </cell>
          <cell r="AM55">
            <v>33.251199999999997</v>
          </cell>
          <cell r="AQ55">
            <v>17288.631529999999</v>
          </cell>
          <cell r="AR55">
            <v>55.814</v>
          </cell>
          <cell r="AS55">
            <v>10664.320077</v>
          </cell>
          <cell r="AT55">
            <v>0</v>
          </cell>
          <cell r="AU55">
            <v>0</v>
          </cell>
          <cell r="AV55">
            <v>380</v>
          </cell>
          <cell r="AW55">
            <v>0</v>
          </cell>
          <cell r="AX55">
            <v>49524.084959</v>
          </cell>
          <cell r="AY55">
            <v>2283.7681729999999</v>
          </cell>
          <cell r="AZ55">
            <v>0</v>
          </cell>
          <cell r="BA55">
            <v>2133</v>
          </cell>
          <cell r="BB55">
            <v>298.07799999999997</v>
          </cell>
          <cell r="BD55">
            <v>82627.696738999992</v>
          </cell>
        </row>
        <row r="56">
          <cell r="J56" t="str">
            <v>C110-C111</v>
          </cell>
          <cell r="L56">
            <v>1979.559293</v>
          </cell>
          <cell r="M56">
            <v>7.3473829999999998</v>
          </cell>
          <cell r="N56">
            <v>2.7610899999999998</v>
          </cell>
          <cell r="O56">
            <v>0</v>
          </cell>
          <cell r="P56">
            <v>0</v>
          </cell>
          <cell r="Q56">
            <v>22.841999999999999</v>
          </cell>
          <cell r="R56">
            <v>0</v>
          </cell>
          <cell r="S56">
            <v>1637.109839</v>
          </cell>
          <cell r="T56">
            <v>503.55636199999998</v>
          </cell>
          <cell r="U56">
            <v>7.0000000000000007E-2</v>
          </cell>
          <cell r="V56">
            <v>147.067331</v>
          </cell>
          <cell r="W56">
            <v>0</v>
          </cell>
          <cell r="AB56">
            <v>7140.1665369999992</v>
          </cell>
          <cell r="AC56">
            <v>8.7982739999999993</v>
          </cell>
          <cell r="AD56">
            <v>8.5688999999999993</v>
          </cell>
          <cell r="AE56">
            <v>0</v>
          </cell>
          <cell r="AF56">
            <v>0</v>
          </cell>
          <cell r="AG56">
            <v>61.872</v>
          </cell>
          <cell r="AH56">
            <v>0</v>
          </cell>
          <cell r="AI56">
            <v>5270.8725000000004</v>
          </cell>
          <cell r="AJ56">
            <v>2324.5516419999999</v>
          </cell>
          <cell r="AK56">
            <v>-0.02</v>
          </cell>
          <cell r="AL56">
            <v>430.51716199999998</v>
          </cell>
          <cell r="AM56">
            <v>135.99315000000001</v>
          </cell>
          <cell r="AQ56">
            <v>71613.852819000007</v>
          </cell>
          <cell r="AR56">
            <v>82.39</v>
          </cell>
          <cell r="AS56">
            <v>89.922424000000007</v>
          </cell>
          <cell r="AT56">
            <v>1</v>
          </cell>
          <cell r="AU56">
            <v>0</v>
          </cell>
          <cell r="AV56">
            <v>433</v>
          </cell>
          <cell r="AW56">
            <v>0</v>
          </cell>
          <cell r="AX56">
            <v>44311.466930000002</v>
          </cell>
          <cell r="AY56">
            <v>15906.845461000001</v>
          </cell>
          <cell r="AZ56">
            <v>0.10100000000000001</v>
          </cell>
          <cell r="BA56">
            <v>3159.1914489999999</v>
          </cell>
          <cell r="BB56">
            <v>1257.76</v>
          </cell>
          <cell r="BD56">
            <v>136855.53008300002</v>
          </cell>
        </row>
        <row r="57">
          <cell r="J57" t="str">
            <v>C112</v>
          </cell>
          <cell r="L57">
            <v>0</v>
          </cell>
          <cell r="M57">
            <v>0</v>
          </cell>
          <cell r="N57">
            <v>3.06216</v>
          </cell>
          <cell r="O57">
            <v>0</v>
          </cell>
          <cell r="P57">
            <v>0</v>
          </cell>
          <cell r="Q57">
            <v>2.9609999999999999</v>
          </cell>
          <cell r="R57">
            <v>0</v>
          </cell>
          <cell r="S57">
            <v>620.49111800000003</v>
          </cell>
          <cell r="T57">
            <v>119.01734</v>
          </cell>
          <cell r="U57">
            <v>0</v>
          </cell>
          <cell r="V57">
            <v>13</v>
          </cell>
          <cell r="W57">
            <v>0</v>
          </cell>
          <cell r="AB57">
            <v>0</v>
          </cell>
          <cell r="AC57">
            <v>0</v>
          </cell>
          <cell r="AD57">
            <v>4.6410099999999996</v>
          </cell>
          <cell r="AE57">
            <v>0</v>
          </cell>
          <cell r="AF57">
            <v>0</v>
          </cell>
          <cell r="AG57">
            <v>8.0190000000000001</v>
          </cell>
          <cell r="AH57">
            <v>0</v>
          </cell>
          <cell r="AI57">
            <v>1873.483931</v>
          </cell>
          <cell r="AJ57">
            <v>240.06786199999999</v>
          </cell>
          <cell r="AK57">
            <v>0</v>
          </cell>
          <cell r="AL57">
            <v>13</v>
          </cell>
          <cell r="AM57">
            <v>0</v>
          </cell>
          <cell r="AQ57">
            <v>0</v>
          </cell>
          <cell r="AR57">
            <v>0</v>
          </cell>
          <cell r="AS57">
            <v>33.784218000000003</v>
          </cell>
          <cell r="AT57">
            <v>0</v>
          </cell>
          <cell r="AU57">
            <v>0</v>
          </cell>
          <cell r="AV57">
            <v>56</v>
          </cell>
          <cell r="AW57">
            <v>0</v>
          </cell>
          <cell r="AX57">
            <v>16634.4889</v>
          </cell>
          <cell r="AY57">
            <v>1617.636227</v>
          </cell>
          <cell r="AZ57">
            <v>0</v>
          </cell>
          <cell r="BA57">
            <v>138</v>
          </cell>
          <cell r="BB57">
            <v>0</v>
          </cell>
          <cell r="BD57">
            <v>18479.909345</v>
          </cell>
        </row>
        <row r="58">
          <cell r="J58" t="str">
            <v>C113</v>
          </cell>
          <cell r="L58">
            <v>748.20068700000002</v>
          </cell>
          <cell r="M58">
            <v>15.643522000000001</v>
          </cell>
          <cell r="N58">
            <v>73.051810000000003</v>
          </cell>
          <cell r="O58">
            <v>0</v>
          </cell>
          <cell r="P58">
            <v>0</v>
          </cell>
          <cell r="Q58">
            <v>571.76499999999999</v>
          </cell>
          <cell r="R58">
            <v>0</v>
          </cell>
          <cell r="S58">
            <v>1535.9033380000001</v>
          </cell>
          <cell r="T58">
            <v>331.761008</v>
          </cell>
          <cell r="U58">
            <v>2.9860000000000002</v>
          </cell>
          <cell r="V58">
            <v>75</v>
          </cell>
          <cell r="W58">
            <v>0</v>
          </cell>
          <cell r="AB58">
            <v>8055.7598870000002</v>
          </cell>
          <cell r="AC58">
            <v>19.935803</v>
          </cell>
          <cell r="AD58">
            <v>110.95981999999999</v>
          </cell>
          <cell r="AE58">
            <v>0</v>
          </cell>
          <cell r="AF58">
            <v>0</v>
          </cell>
          <cell r="AG58">
            <v>1564.1510000000001</v>
          </cell>
          <cell r="AH58">
            <v>0</v>
          </cell>
          <cell r="AI58">
            <v>3015.8424709999999</v>
          </cell>
          <cell r="AJ58">
            <v>1090.7677860000001</v>
          </cell>
          <cell r="AK58">
            <v>3.7330000000000001</v>
          </cell>
          <cell r="AL58">
            <v>79</v>
          </cell>
          <cell r="AM58">
            <v>0</v>
          </cell>
          <cell r="AQ58">
            <v>111847.50035999999</v>
          </cell>
          <cell r="AR58">
            <v>174.84100000000001</v>
          </cell>
          <cell r="AS58">
            <v>1348.0578800000001</v>
          </cell>
          <cell r="AT58">
            <v>0</v>
          </cell>
          <cell r="AU58">
            <v>0</v>
          </cell>
          <cell r="AV58">
            <v>5623</v>
          </cell>
          <cell r="AW58">
            <v>0</v>
          </cell>
          <cell r="AX58">
            <v>23392.167613000001</v>
          </cell>
          <cell r="AY58">
            <v>10977.908697999999</v>
          </cell>
          <cell r="AZ58">
            <v>29.303999999999998</v>
          </cell>
          <cell r="BA58">
            <v>622</v>
          </cell>
          <cell r="BB58">
            <v>0</v>
          </cell>
          <cell r="BD58">
            <v>154014.77955099999</v>
          </cell>
        </row>
        <row r="59">
          <cell r="J59" t="str">
            <v>C114</v>
          </cell>
          <cell r="L59">
            <v>2036.901376</v>
          </cell>
          <cell r="M59">
            <v>8.2601580000000006</v>
          </cell>
          <cell r="N59">
            <v>129.34151</v>
          </cell>
          <cell r="O59">
            <v>0</v>
          </cell>
          <cell r="P59">
            <v>0</v>
          </cell>
          <cell r="Q59">
            <v>7.032</v>
          </cell>
          <cell r="R59">
            <v>0</v>
          </cell>
          <cell r="S59">
            <v>54.927768</v>
          </cell>
          <cell r="T59">
            <v>138.370529</v>
          </cell>
          <cell r="U59">
            <v>0</v>
          </cell>
          <cell r="V59">
            <v>239.005145</v>
          </cell>
          <cell r="W59">
            <v>25.927430000000001</v>
          </cell>
          <cell r="AB59">
            <v>4481.7799800000003</v>
          </cell>
          <cell r="AC59">
            <v>9.6221110000000003</v>
          </cell>
          <cell r="AD59">
            <v>215.67632</v>
          </cell>
          <cell r="AE59">
            <v>0</v>
          </cell>
          <cell r="AF59">
            <v>0</v>
          </cell>
          <cell r="AG59">
            <v>19.048999999999999</v>
          </cell>
          <cell r="AH59">
            <v>0</v>
          </cell>
          <cell r="AI59">
            <v>106.42311100000001</v>
          </cell>
          <cell r="AJ59">
            <v>95.570683000000002</v>
          </cell>
          <cell r="AK59">
            <v>0</v>
          </cell>
          <cell r="AL59">
            <v>483.42492199999998</v>
          </cell>
          <cell r="AM59">
            <v>39.288609999999998</v>
          </cell>
          <cell r="AQ59">
            <v>45789.244799</v>
          </cell>
          <cell r="AR59">
            <v>81.331000000000003</v>
          </cell>
          <cell r="AS59">
            <v>2072.1819820000001</v>
          </cell>
          <cell r="AT59">
            <v>0</v>
          </cell>
          <cell r="AU59">
            <v>0</v>
          </cell>
          <cell r="AV59">
            <v>134</v>
          </cell>
          <cell r="AW59">
            <v>0</v>
          </cell>
          <cell r="AX59">
            <v>1196.4907760000001</v>
          </cell>
          <cell r="AY59">
            <v>1240.029403</v>
          </cell>
          <cell r="AZ59">
            <v>0</v>
          </cell>
          <cell r="BA59">
            <v>4250.5393979999999</v>
          </cell>
          <cell r="BB59">
            <v>350.95800000000003</v>
          </cell>
          <cell r="BD59">
            <v>55114.775357999999</v>
          </cell>
        </row>
        <row r="60">
          <cell r="J60" t="str">
            <v>C115-C119</v>
          </cell>
          <cell r="L60">
            <v>2321.8039309999999</v>
          </cell>
          <cell r="M60">
            <v>0</v>
          </cell>
          <cell r="N60">
            <v>113.52168</v>
          </cell>
          <cell r="O60">
            <v>0</v>
          </cell>
          <cell r="P60">
            <v>0</v>
          </cell>
          <cell r="Q60">
            <v>99.802000000000007</v>
          </cell>
          <cell r="R60">
            <v>0</v>
          </cell>
          <cell r="S60">
            <v>221.938998</v>
          </cell>
          <cell r="T60">
            <v>253.016223</v>
          </cell>
          <cell r="U60">
            <v>24.794</v>
          </cell>
          <cell r="V60">
            <v>633.59203000000002</v>
          </cell>
          <cell r="W60">
            <v>1.73177</v>
          </cell>
          <cell r="AB60">
            <v>4951.1819150000001</v>
          </cell>
          <cell r="AC60">
            <v>188.76670999999999</v>
          </cell>
          <cell r="AD60">
            <v>173.32347100000001</v>
          </cell>
          <cell r="AE60">
            <v>0</v>
          </cell>
          <cell r="AF60">
            <v>0</v>
          </cell>
          <cell r="AG60">
            <v>270.33699999999999</v>
          </cell>
          <cell r="AH60">
            <v>0</v>
          </cell>
          <cell r="AI60">
            <v>457.80939100000001</v>
          </cell>
          <cell r="AJ60">
            <v>394.01257500000003</v>
          </cell>
          <cell r="AK60">
            <v>31.748999999999999</v>
          </cell>
          <cell r="AL60">
            <v>1412.841543</v>
          </cell>
          <cell r="AM60">
            <v>3.1065900000000002</v>
          </cell>
          <cell r="AQ60">
            <v>47999.950214000004</v>
          </cell>
          <cell r="AR60">
            <v>0</v>
          </cell>
          <cell r="AS60">
            <v>1633.8772140000001</v>
          </cell>
          <cell r="AT60">
            <v>0</v>
          </cell>
          <cell r="AU60">
            <v>0</v>
          </cell>
          <cell r="AV60">
            <v>2415</v>
          </cell>
          <cell r="AW60">
            <v>0</v>
          </cell>
          <cell r="AX60">
            <v>3930.5092260000001</v>
          </cell>
          <cell r="AY60">
            <v>2990.2123839999999</v>
          </cell>
          <cell r="AZ60">
            <v>271.06099999999998</v>
          </cell>
          <cell r="BA60">
            <v>11193.207703</v>
          </cell>
          <cell r="BB60">
            <v>24.901</v>
          </cell>
          <cell r="BD60">
            <v>70458.718741000004</v>
          </cell>
        </row>
        <row r="61">
          <cell r="J61" t="str">
            <v>C12</v>
          </cell>
          <cell r="L61">
            <v>327.942137</v>
          </cell>
          <cell r="M61">
            <v>0</v>
          </cell>
          <cell r="N61">
            <v>44.30639</v>
          </cell>
          <cell r="O61">
            <v>0</v>
          </cell>
          <cell r="P61">
            <v>0</v>
          </cell>
          <cell r="Q61">
            <v>5.9459999999999997</v>
          </cell>
          <cell r="R61">
            <v>0</v>
          </cell>
          <cell r="S61">
            <v>738.98648900000001</v>
          </cell>
          <cell r="T61">
            <v>209.68409800000001</v>
          </cell>
          <cell r="U61">
            <v>0</v>
          </cell>
          <cell r="V61">
            <v>92</v>
          </cell>
          <cell r="W61">
            <v>0</v>
          </cell>
          <cell r="AB61">
            <v>747.17950499999995</v>
          </cell>
          <cell r="AC61">
            <v>14.451854000000001</v>
          </cell>
          <cell r="AD61">
            <v>70.868340000000003</v>
          </cell>
          <cell r="AE61">
            <v>0</v>
          </cell>
          <cell r="AF61">
            <v>0</v>
          </cell>
          <cell r="AG61">
            <v>16.106999999999999</v>
          </cell>
          <cell r="AH61">
            <v>0</v>
          </cell>
          <cell r="AI61">
            <v>1202.04611</v>
          </cell>
          <cell r="AJ61">
            <v>179.36960199999999</v>
          </cell>
          <cell r="AK61">
            <v>0</v>
          </cell>
          <cell r="AL61">
            <v>175</v>
          </cell>
          <cell r="AM61">
            <v>0</v>
          </cell>
          <cell r="AQ61">
            <v>6607.3250090000001</v>
          </cell>
          <cell r="AR61">
            <v>0</v>
          </cell>
          <cell r="AS61">
            <v>1121.256519</v>
          </cell>
          <cell r="AT61">
            <v>0</v>
          </cell>
          <cell r="AU61">
            <v>0</v>
          </cell>
          <cell r="AV61">
            <v>106</v>
          </cell>
          <cell r="AW61">
            <v>0</v>
          </cell>
          <cell r="AX61">
            <v>11240.718787</v>
          </cell>
          <cell r="AY61">
            <v>1498.483082</v>
          </cell>
          <cell r="AZ61">
            <v>0</v>
          </cell>
          <cell r="BA61">
            <v>1404</v>
          </cell>
          <cell r="BB61">
            <v>0</v>
          </cell>
          <cell r="BD61">
            <v>21977.783396999999</v>
          </cell>
        </row>
        <row r="62">
          <cell r="J62" t="str">
            <v>C13</v>
          </cell>
          <cell r="L62">
            <v>627.81804899999997</v>
          </cell>
          <cell r="M62">
            <v>66.983817999999999</v>
          </cell>
          <cell r="N62">
            <v>188.64349999999999</v>
          </cell>
          <cell r="O62">
            <v>1</v>
          </cell>
          <cell r="P62">
            <v>0</v>
          </cell>
          <cell r="Q62">
            <v>10.704000000000001</v>
          </cell>
          <cell r="R62">
            <v>0</v>
          </cell>
          <cell r="S62">
            <v>380.74316900000002</v>
          </cell>
          <cell r="T62">
            <v>112.87883600000001</v>
          </cell>
          <cell r="U62">
            <v>23.263000000000002</v>
          </cell>
          <cell r="V62">
            <v>112</v>
          </cell>
          <cell r="W62">
            <v>2.58745</v>
          </cell>
          <cell r="AB62">
            <v>1440.9092640000001</v>
          </cell>
          <cell r="AC62">
            <v>75.139626000000007</v>
          </cell>
          <cell r="AD62">
            <v>269.93662</v>
          </cell>
          <cell r="AE62">
            <v>0</v>
          </cell>
          <cell r="AF62">
            <v>0</v>
          </cell>
          <cell r="AG62">
            <v>28.995999999999999</v>
          </cell>
          <cell r="AH62">
            <v>0</v>
          </cell>
          <cell r="AI62">
            <v>707.82345999999995</v>
          </cell>
          <cell r="AJ62">
            <v>270.91901300000001</v>
          </cell>
          <cell r="AK62">
            <v>29.568000000000001</v>
          </cell>
          <cell r="AL62">
            <v>173</v>
          </cell>
          <cell r="AM62">
            <v>3.68485</v>
          </cell>
          <cell r="AQ62">
            <v>13480.854388</v>
          </cell>
          <cell r="AR62">
            <v>701.29499999999996</v>
          </cell>
          <cell r="AS62">
            <v>2317.8289399999999</v>
          </cell>
          <cell r="AT62">
            <v>5</v>
          </cell>
          <cell r="AU62">
            <v>0</v>
          </cell>
          <cell r="AV62">
            <v>287</v>
          </cell>
          <cell r="AW62">
            <v>0</v>
          </cell>
          <cell r="AX62">
            <v>6761.637874</v>
          </cell>
          <cell r="AY62">
            <v>2130.9354239999998</v>
          </cell>
          <cell r="AZ62">
            <v>246.30099999999999</v>
          </cell>
          <cell r="BA62">
            <v>1286</v>
          </cell>
          <cell r="BB62">
            <v>36.354000000000006</v>
          </cell>
          <cell r="BD62">
            <v>27253.206625999999</v>
          </cell>
        </row>
        <row r="63">
          <cell r="J63" t="str">
            <v>C14</v>
          </cell>
          <cell r="L63">
            <v>1022.751051</v>
          </cell>
          <cell r="M63">
            <v>30.136976000000001</v>
          </cell>
          <cell r="N63">
            <v>594.89918</v>
          </cell>
          <cell r="O63">
            <v>0</v>
          </cell>
          <cell r="P63">
            <v>0</v>
          </cell>
          <cell r="Q63">
            <v>55.793999999999997</v>
          </cell>
          <cell r="R63">
            <v>0</v>
          </cell>
          <cell r="S63">
            <v>714.79392800000005</v>
          </cell>
          <cell r="T63">
            <v>717.23838000000001</v>
          </cell>
          <cell r="U63">
            <v>1.9710000000000001</v>
          </cell>
          <cell r="V63">
            <v>970</v>
          </cell>
          <cell r="W63">
            <v>0</v>
          </cell>
          <cell r="AB63">
            <v>4073.4266230000003</v>
          </cell>
          <cell r="AC63">
            <v>37.803736000000001</v>
          </cell>
          <cell r="AD63">
            <v>3118.0901000000003</v>
          </cell>
          <cell r="AE63">
            <v>0</v>
          </cell>
          <cell r="AF63">
            <v>0</v>
          </cell>
          <cell r="AG63">
            <v>151.131</v>
          </cell>
          <cell r="AH63">
            <v>0</v>
          </cell>
          <cell r="AI63">
            <v>1101.2625909999999</v>
          </cell>
          <cell r="AJ63">
            <v>8528.0401130000009</v>
          </cell>
          <cell r="AK63">
            <v>1.161</v>
          </cell>
          <cell r="AL63">
            <v>1277</v>
          </cell>
          <cell r="AM63">
            <v>301.03437000000002</v>
          </cell>
          <cell r="AQ63">
            <v>46770.335810000004</v>
          </cell>
          <cell r="AR63">
            <v>313.30700000000002</v>
          </cell>
          <cell r="AS63">
            <v>42827.622648999997</v>
          </cell>
          <cell r="AT63">
            <v>0</v>
          </cell>
          <cell r="AU63">
            <v>0</v>
          </cell>
          <cell r="AV63">
            <v>959</v>
          </cell>
          <cell r="AW63">
            <v>0</v>
          </cell>
          <cell r="AX63">
            <v>10974.692422</v>
          </cell>
          <cell r="AY63">
            <v>115841.825914</v>
          </cell>
          <cell r="AZ63">
            <v>9.4510000000000005</v>
          </cell>
          <cell r="BA63">
            <v>13171</v>
          </cell>
          <cell r="BB63">
            <v>1874.5229999999999</v>
          </cell>
          <cell r="BD63">
            <v>232741.75779499998</v>
          </cell>
        </row>
        <row r="64">
          <cell r="J64" t="str">
            <v>C15</v>
          </cell>
          <cell r="L64">
            <v>151.94802000000001</v>
          </cell>
          <cell r="M64">
            <v>0.62133099999999997</v>
          </cell>
          <cell r="N64">
            <v>21.753450000000001</v>
          </cell>
          <cell r="O64">
            <v>0</v>
          </cell>
          <cell r="P64">
            <v>0</v>
          </cell>
          <cell r="Q64">
            <v>0.34499999999999997</v>
          </cell>
          <cell r="R64">
            <v>0</v>
          </cell>
          <cell r="S64">
            <v>248.14484400000001</v>
          </cell>
          <cell r="T64">
            <v>387.74510099999998</v>
          </cell>
          <cell r="U64">
            <v>6.6000000000000003E-2</v>
          </cell>
          <cell r="V64">
            <v>397</v>
          </cell>
          <cell r="W64">
            <v>0</v>
          </cell>
          <cell r="AB64">
            <v>271.82288899999998</v>
          </cell>
          <cell r="AC64">
            <v>0.676902</v>
          </cell>
          <cell r="AD64">
            <v>30.996759999999998</v>
          </cell>
          <cell r="AE64">
            <v>0</v>
          </cell>
          <cell r="AF64">
            <v>0</v>
          </cell>
          <cell r="AG64">
            <v>0.93500000000000005</v>
          </cell>
          <cell r="AH64">
            <v>0</v>
          </cell>
          <cell r="AI64">
            <v>432.37865499999998</v>
          </cell>
          <cell r="AJ64">
            <v>1508.4992659999998</v>
          </cell>
          <cell r="AK64">
            <v>6.7000000000000004E-2</v>
          </cell>
          <cell r="AL64">
            <v>11833</v>
          </cell>
          <cell r="AM64">
            <v>0</v>
          </cell>
          <cell r="AQ64">
            <v>2424.7702300000001</v>
          </cell>
          <cell r="AR64">
            <v>5.6230000000000002</v>
          </cell>
          <cell r="AS64">
            <v>249.013586</v>
          </cell>
          <cell r="AT64">
            <v>0</v>
          </cell>
          <cell r="AU64">
            <v>0</v>
          </cell>
          <cell r="AV64">
            <v>5</v>
          </cell>
          <cell r="AW64">
            <v>0</v>
          </cell>
          <cell r="AX64">
            <v>4127.8708829999996</v>
          </cell>
          <cell r="AY64">
            <v>20712.115331000001</v>
          </cell>
          <cell r="AZ64">
            <v>0.17299999999999999</v>
          </cell>
          <cell r="BA64">
            <v>169894</v>
          </cell>
          <cell r="BB64">
            <v>0</v>
          </cell>
          <cell r="BD64">
            <v>197418.56602999999</v>
          </cell>
        </row>
        <row r="65">
          <cell r="J65" t="str">
            <v>C16</v>
          </cell>
          <cell r="L65">
            <v>0</v>
          </cell>
          <cell r="M65">
            <v>122.625794</v>
          </cell>
          <cell r="N65">
            <v>164.64679000000001</v>
          </cell>
          <cell r="O65">
            <v>0</v>
          </cell>
          <cell r="P65">
            <v>0.60367999999999999</v>
          </cell>
          <cell r="Q65">
            <v>13.02</v>
          </cell>
          <cell r="R65">
            <v>0</v>
          </cell>
          <cell r="S65">
            <v>58.607925000000002</v>
          </cell>
          <cell r="T65">
            <v>47.770747</v>
          </cell>
          <cell r="U65">
            <v>27.977</v>
          </cell>
          <cell r="V65">
            <v>513</v>
          </cell>
          <cell r="W65">
            <v>0.73482000000000003</v>
          </cell>
          <cell r="AB65">
            <v>0</v>
          </cell>
          <cell r="AC65">
            <v>132.64925700000001</v>
          </cell>
          <cell r="AD65">
            <v>305.06169900000003</v>
          </cell>
          <cell r="AE65">
            <v>1</v>
          </cell>
          <cell r="AF65">
            <v>0.897173</v>
          </cell>
          <cell r="AG65">
            <v>35.268999999999998</v>
          </cell>
          <cell r="AH65">
            <v>0</v>
          </cell>
          <cell r="AI65">
            <v>131.67155399999999</v>
          </cell>
          <cell r="AJ65">
            <v>66.820297999999994</v>
          </cell>
          <cell r="AK65">
            <v>50.268000000000001</v>
          </cell>
          <cell r="AL65">
            <v>1177</v>
          </cell>
          <cell r="AM65">
            <v>1.97139</v>
          </cell>
          <cell r="AQ65">
            <v>0</v>
          </cell>
          <cell r="AR65">
            <v>1240.742</v>
          </cell>
          <cell r="AS65">
            <v>2471.9162839999999</v>
          </cell>
          <cell r="AT65">
            <v>4</v>
          </cell>
          <cell r="AU65">
            <v>8.6062349999999999</v>
          </cell>
          <cell r="AV65">
            <v>196</v>
          </cell>
          <cell r="AW65">
            <v>0</v>
          </cell>
          <cell r="AX65">
            <v>900.73065899999995</v>
          </cell>
          <cell r="AY65">
            <v>479.65634</v>
          </cell>
          <cell r="AZ65">
            <v>428.11900000000003</v>
          </cell>
          <cell r="BA65">
            <v>9200</v>
          </cell>
          <cell r="BB65">
            <v>18.283999999999999</v>
          </cell>
          <cell r="BD65">
            <v>14948.054518000001</v>
          </cell>
        </row>
        <row r="66">
          <cell r="J66" t="str">
            <v>C17</v>
          </cell>
          <cell r="L66">
            <v>431.54751199999998</v>
          </cell>
          <cell r="M66">
            <v>15.009219</v>
          </cell>
          <cell r="N66">
            <v>43.710949999999997</v>
          </cell>
          <cell r="O66">
            <v>0</v>
          </cell>
          <cell r="P66">
            <v>0</v>
          </cell>
          <cell r="Q66">
            <v>0.63400000000000001</v>
          </cell>
          <cell r="R66">
            <v>0</v>
          </cell>
          <cell r="S66">
            <v>35.298347</v>
          </cell>
          <cell r="T66">
            <v>0</v>
          </cell>
          <cell r="U66">
            <v>0</v>
          </cell>
          <cell r="V66">
            <v>5</v>
          </cell>
          <cell r="W66">
            <v>0</v>
          </cell>
          <cell r="AB66">
            <v>884.76728700000001</v>
          </cell>
          <cell r="AC66">
            <v>17.388263999999999</v>
          </cell>
          <cell r="AD66">
            <v>51.02272</v>
          </cell>
          <cell r="AE66">
            <v>0</v>
          </cell>
          <cell r="AF66">
            <v>0</v>
          </cell>
          <cell r="AG66">
            <v>1427.1320000000001</v>
          </cell>
          <cell r="AH66">
            <v>0</v>
          </cell>
          <cell r="AI66">
            <v>50.133941999999998</v>
          </cell>
          <cell r="AJ66">
            <v>0</v>
          </cell>
          <cell r="AK66">
            <v>0</v>
          </cell>
          <cell r="AL66">
            <v>4894</v>
          </cell>
          <cell r="AM66">
            <v>0</v>
          </cell>
          <cell r="AQ66">
            <v>6553.7606999999998</v>
          </cell>
          <cell r="AR66">
            <v>143.34200000000001</v>
          </cell>
          <cell r="AS66">
            <v>432.00200000000001</v>
          </cell>
          <cell r="AT66">
            <v>0</v>
          </cell>
          <cell r="AU66">
            <v>0</v>
          </cell>
          <cell r="AV66">
            <v>23189</v>
          </cell>
          <cell r="AW66">
            <v>0</v>
          </cell>
          <cell r="AX66">
            <v>501.60456399999998</v>
          </cell>
          <cell r="AY66">
            <v>0</v>
          </cell>
          <cell r="AZ66">
            <v>0</v>
          </cell>
          <cell r="BA66">
            <v>70644</v>
          </cell>
          <cell r="BB66">
            <v>0</v>
          </cell>
          <cell r="BD66">
            <v>101463.709264</v>
          </cell>
        </row>
        <row r="67">
          <cell r="J67" t="str">
            <v>C18</v>
          </cell>
          <cell r="L67">
            <v>280.06239599999998</v>
          </cell>
          <cell r="M67">
            <v>7.9282060000000003</v>
          </cell>
          <cell r="N67">
            <v>33.796520000000001</v>
          </cell>
          <cell r="O67">
            <v>0</v>
          </cell>
          <cell r="P67">
            <v>0</v>
          </cell>
          <cell r="Q67">
            <v>9.18</v>
          </cell>
          <cell r="R67">
            <v>0</v>
          </cell>
          <cell r="S67">
            <v>134.82486499999999</v>
          </cell>
          <cell r="T67">
            <v>135.80278100000001</v>
          </cell>
          <cell r="U67">
            <v>6.274</v>
          </cell>
          <cell r="V67">
            <v>139</v>
          </cell>
          <cell r="W67">
            <v>0</v>
          </cell>
          <cell r="AB67">
            <v>751.98257100000001</v>
          </cell>
          <cell r="AC67">
            <v>8.6982300000000006</v>
          </cell>
          <cell r="AD67">
            <v>51.835450000000002</v>
          </cell>
          <cell r="AE67">
            <v>0</v>
          </cell>
          <cell r="AF67">
            <v>0</v>
          </cell>
          <cell r="AG67">
            <v>70.007000000000005</v>
          </cell>
          <cell r="AH67">
            <v>0</v>
          </cell>
          <cell r="AI67">
            <v>219.901994</v>
          </cell>
          <cell r="AJ67">
            <v>339.957291</v>
          </cell>
          <cell r="AK67">
            <v>8.9710000000000001</v>
          </cell>
          <cell r="AL67">
            <v>259</v>
          </cell>
          <cell r="AM67">
            <v>0.23186000000000001</v>
          </cell>
          <cell r="AQ67">
            <v>6980.3897020000004</v>
          </cell>
          <cell r="AR67">
            <v>71.474999999999994</v>
          </cell>
          <cell r="AS67">
            <v>444.15087599999998</v>
          </cell>
          <cell r="AT67">
            <v>0</v>
          </cell>
          <cell r="AU67">
            <v>0</v>
          </cell>
          <cell r="AV67">
            <v>551</v>
          </cell>
          <cell r="AW67">
            <v>0</v>
          </cell>
          <cell r="AX67">
            <v>3032.909181</v>
          </cell>
          <cell r="AY67">
            <v>2962.082981</v>
          </cell>
          <cell r="AZ67">
            <v>76.683000000000007</v>
          </cell>
          <cell r="BA67">
            <v>1999</v>
          </cell>
          <cell r="BB67">
            <v>1.3460000000000001</v>
          </cell>
          <cell r="BD67">
            <v>16119.036740000001</v>
          </cell>
        </row>
        <row r="68">
          <cell r="J68" t="str">
            <v>C19</v>
          </cell>
          <cell r="L68">
            <v>2396.576035</v>
          </cell>
          <cell r="M68">
            <v>3.8306040000000001</v>
          </cell>
          <cell r="N68">
            <v>150.63343</v>
          </cell>
          <cell r="O68">
            <v>0</v>
          </cell>
          <cell r="P68">
            <v>0</v>
          </cell>
          <cell r="Q68">
            <v>12.601000000000001</v>
          </cell>
          <cell r="R68">
            <v>0</v>
          </cell>
          <cell r="S68">
            <v>96.834558000000001</v>
          </cell>
          <cell r="T68">
            <v>111.285854</v>
          </cell>
          <cell r="U68">
            <v>33.134999999999998</v>
          </cell>
          <cell r="V68">
            <v>1008</v>
          </cell>
          <cell r="W68">
            <v>0</v>
          </cell>
          <cell r="AB68">
            <v>5824.5316739999998</v>
          </cell>
          <cell r="AC68">
            <v>4.0420999999999996</v>
          </cell>
          <cell r="AD68">
            <v>228.07131000000001</v>
          </cell>
          <cell r="AE68">
            <v>0</v>
          </cell>
          <cell r="AF68">
            <v>0</v>
          </cell>
          <cell r="AG68">
            <v>34.134</v>
          </cell>
          <cell r="AH68">
            <v>0</v>
          </cell>
          <cell r="AI68">
            <v>124.506581</v>
          </cell>
          <cell r="AJ68">
            <v>362.31111299999998</v>
          </cell>
          <cell r="AK68">
            <v>52.866999999999997</v>
          </cell>
          <cell r="AL68">
            <v>2245</v>
          </cell>
          <cell r="AM68">
            <v>0</v>
          </cell>
          <cell r="AQ68">
            <v>57890.141925000004</v>
          </cell>
          <cell r="AR68">
            <v>31.548999999999999</v>
          </cell>
          <cell r="AS68">
            <v>2353.5861340000001</v>
          </cell>
          <cell r="AT68">
            <v>0</v>
          </cell>
          <cell r="AU68">
            <v>0</v>
          </cell>
          <cell r="AV68">
            <v>342</v>
          </cell>
          <cell r="AW68">
            <v>0</v>
          </cell>
          <cell r="AX68">
            <v>1234.9705799999999</v>
          </cell>
          <cell r="AY68">
            <v>2620.2597689999998</v>
          </cell>
          <cell r="AZ68">
            <v>456.113</v>
          </cell>
          <cell r="BA68">
            <v>19278</v>
          </cell>
          <cell r="BB68">
            <v>0</v>
          </cell>
          <cell r="BD68">
            <v>84206.620407999988</v>
          </cell>
        </row>
        <row r="69">
          <cell r="J69" t="str">
            <v>C20</v>
          </cell>
          <cell r="L69">
            <v>276.48168099999998</v>
          </cell>
          <cell r="M69">
            <v>4.7071759999999996</v>
          </cell>
          <cell r="N69">
            <v>65.210560000000001</v>
          </cell>
          <cell r="O69">
            <v>0</v>
          </cell>
          <cell r="P69">
            <v>0</v>
          </cell>
          <cell r="Q69">
            <v>13.083</v>
          </cell>
          <cell r="R69">
            <v>0</v>
          </cell>
          <cell r="S69">
            <v>108.04864600000001</v>
          </cell>
          <cell r="T69">
            <v>1582.616968</v>
          </cell>
          <cell r="U69">
            <v>0.33900000000000002</v>
          </cell>
          <cell r="V69">
            <v>890</v>
          </cell>
          <cell r="W69">
            <v>0</v>
          </cell>
          <cell r="AB69">
            <v>568.11742000000004</v>
          </cell>
          <cell r="AC69">
            <v>5.7607590000000002</v>
          </cell>
          <cell r="AD69">
            <v>71.329679999999996</v>
          </cell>
          <cell r="AE69">
            <v>0</v>
          </cell>
          <cell r="AF69">
            <v>0</v>
          </cell>
          <cell r="AG69">
            <v>35.44</v>
          </cell>
          <cell r="AH69">
            <v>0</v>
          </cell>
          <cell r="AI69">
            <v>4073.0237729999999</v>
          </cell>
          <cell r="AJ69">
            <v>4269.3753689999994</v>
          </cell>
          <cell r="AK69">
            <v>0.35</v>
          </cell>
          <cell r="AL69">
            <v>3432</v>
          </cell>
          <cell r="AM69">
            <v>1.4205000000000001</v>
          </cell>
          <cell r="AQ69">
            <v>4835.1563800000004</v>
          </cell>
          <cell r="AR69">
            <v>49.305999999999997</v>
          </cell>
          <cell r="AS69">
            <v>622.17637200000001</v>
          </cell>
          <cell r="AT69">
            <v>0</v>
          </cell>
          <cell r="AU69">
            <v>0</v>
          </cell>
          <cell r="AV69">
            <v>225</v>
          </cell>
          <cell r="AW69">
            <v>0</v>
          </cell>
          <cell r="AX69">
            <v>65566.545079999996</v>
          </cell>
          <cell r="AY69">
            <v>41468.551567000002</v>
          </cell>
          <cell r="AZ69">
            <v>3.6230000000000002</v>
          </cell>
          <cell r="BA69">
            <v>35493.499724000001</v>
          </cell>
          <cell r="BB69">
            <v>9.7309999999999999</v>
          </cell>
          <cell r="BD69">
            <v>148273.58912300001</v>
          </cell>
        </row>
        <row r="70">
          <cell r="J70" t="str">
            <v>C21</v>
          </cell>
          <cell r="L70">
            <v>325.62516599999998</v>
          </cell>
          <cell r="M70">
            <v>0</v>
          </cell>
          <cell r="N70">
            <v>117.46502</v>
          </cell>
          <cell r="O70">
            <v>0</v>
          </cell>
          <cell r="P70">
            <v>0.295487</v>
          </cell>
          <cell r="Q70">
            <v>15.564</v>
          </cell>
          <cell r="R70">
            <v>0</v>
          </cell>
          <cell r="S70">
            <v>209.514478</v>
          </cell>
          <cell r="T70">
            <v>171.58108999999999</v>
          </cell>
          <cell r="U70">
            <v>19.132999999999999</v>
          </cell>
          <cell r="V70">
            <v>148</v>
          </cell>
          <cell r="W70">
            <v>0</v>
          </cell>
          <cell r="AB70">
            <v>554.54649800000004</v>
          </cell>
          <cell r="AC70">
            <v>0</v>
          </cell>
          <cell r="AD70">
            <v>155.96147500000001</v>
          </cell>
          <cell r="AE70">
            <v>0</v>
          </cell>
          <cell r="AF70">
            <v>0.43079899999999999</v>
          </cell>
          <cell r="AG70">
            <v>42.158000000000001</v>
          </cell>
          <cell r="AH70">
            <v>0</v>
          </cell>
          <cell r="AI70">
            <v>1003.391571</v>
          </cell>
          <cell r="AJ70">
            <v>7136.8309310000004</v>
          </cell>
          <cell r="AK70">
            <v>30.248999999999999</v>
          </cell>
          <cell r="AL70">
            <v>176</v>
          </cell>
          <cell r="AM70">
            <v>0</v>
          </cell>
          <cell r="AQ70">
            <v>5693.3763799999997</v>
          </cell>
          <cell r="AR70">
            <v>0</v>
          </cell>
          <cell r="AS70">
            <v>1479.7606040000001</v>
          </cell>
          <cell r="AT70">
            <v>0</v>
          </cell>
          <cell r="AU70">
            <v>3.3840659999999998</v>
          </cell>
          <cell r="AV70">
            <v>320</v>
          </cell>
          <cell r="AW70">
            <v>0</v>
          </cell>
          <cell r="AX70">
            <v>10922.463188000002</v>
          </cell>
          <cell r="AY70">
            <v>72869.691850999996</v>
          </cell>
          <cell r="AZ70">
            <v>253.61600000000001</v>
          </cell>
          <cell r="BA70">
            <v>1419</v>
          </cell>
          <cell r="BB70">
            <v>0</v>
          </cell>
          <cell r="BD70">
            <v>92961.292088999995</v>
          </cell>
        </row>
        <row r="71">
          <cell r="J71" t="str">
            <v>C22</v>
          </cell>
          <cell r="L71">
            <v>716.79418399999997</v>
          </cell>
          <cell r="M71">
            <v>0</v>
          </cell>
          <cell r="N71">
            <v>22.311620000000001</v>
          </cell>
          <cell r="O71">
            <v>0</v>
          </cell>
          <cell r="P71">
            <v>0</v>
          </cell>
          <cell r="Q71">
            <v>50.37</v>
          </cell>
          <cell r="R71">
            <v>0</v>
          </cell>
          <cell r="S71">
            <v>278.655327</v>
          </cell>
          <cell r="T71">
            <v>518.63347199999998</v>
          </cell>
          <cell r="U71">
            <v>0</v>
          </cell>
          <cell r="V71">
            <v>459</v>
          </cell>
          <cell r="W71">
            <v>0</v>
          </cell>
          <cell r="AB71">
            <v>1072.9171120000001</v>
          </cell>
          <cell r="AC71">
            <v>0</v>
          </cell>
          <cell r="AD71">
            <v>41.203009999999999</v>
          </cell>
          <cell r="AE71">
            <v>0</v>
          </cell>
          <cell r="AF71">
            <v>0</v>
          </cell>
          <cell r="AG71">
            <v>136.43799999999999</v>
          </cell>
          <cell r="AH71">
            <v>0</v>
          </cell>
          <cell r="AI71">
            <v>347.67740199999997</v>
          </cell>
          <cell r="AJ71">
            <v>914.61355000000003</v>
          </cell>
          <cell r="AK71">
            <v>0</v>
          </cell>
          <cell r="AL71">
            <v>708</v>
          </cell>
          <cell r="AM71">
            <v>16.627590000000001</v>
          </cell>
          <cell r="AQ71">
            <v>9338.6784559999996</v>
          </cell>
          <cell r="AR71">
            <v>0</v>
          </cell>
          <cell r="AS71">
            <v>338.44560000000001</v>
          </cell>
          <cell r="AT71">
            <v>0</v>
          </cell>
          <cell r="AU71">
            <v>0</v>
          </cell>
          <cell r="AV71">
            <v>940</v>
          </cell>
          <cell r="AW71">
            <v>0</v>
          </cell>
          <cell r="AX71">
            <v>3040.9708529999998</v>
          </cell>
          <cell r="AY71">
            <v>8089.2247550000002</v>
          </cell>
          <cell r="AZ71">
            <v>0</v>
          </cell>
          <cell r="BA71">
            <v>5721</v>
          </cell>
          <cell r="BB71">
            <v>141.304</v>
          </cell>
          <cell r="BD71">
            <v>27609.623663999999</v>
          </cell>
        </row>
        <row r="72">
          <cell r="J72" t="str">
            <v>C23</v>
          </cell>
          <cell r="L72">
            <v>158.34843599999999</v>
          </cell>
          <cell r="M72">
            <v>11.398248000000001</v>
          </cell>
          <cell r="N72">
            <v>32.333440000000003</v>
          </cell>
          <cell r="O72">
            <v>0</v>
          </cell>
          <cell r="P72">
            <v>1.6916439999999999</v>
          </cell>
          <cell r="Q72">
            <v>8.5990000000000002</v>
          </cell>
          <cell r="R72">
            <v>0</v>
          </cell>
          <cell r="S72">
            <v>118.106425</v>
          </cell>
          <cell r="T72">
            <v>41.915923999999997</v>
          </cell>
          <cell r="U72">
            <v>6.9729999999999999</v>
          </cell>
          <cell r="V72">
            <v>80.603588999999999</v>
          </cell>
          <cell r="W72">
            <v>0</v>
          </cell>
          <cell r="AB72">
            <v>249.92410100000001</v>
          </cell>
          <cell r="AC72">
            <v>14.255075</v>
          </cell>
          <cell r="AD72">
            <v>46.492440000000002</v>
          </cell>
          <cell r="AE72">
            <v>0</v>
          </cell>
          <cell r="AF72">
            <v>3.8305039999999999</v>
          </cell>
          <cell r="AG72">
            <v>23.291</v>
          </cell>
          <cell r="AH72">
            <v>0</v>
          </cell>
          <cell r="AI72">
            <v>164.687184</v>
          </cell>
          <cell r="AJ72">
            <v>43.603231999999998</v>
          </cell>
          <cell r="AK72">
            <v>10.337</v>
          </cell>
          <cell r="AL72">
            <v>139.85220800000002</v>
          </cell>
          <cell r="AM72">
            <v>7.8317600000000001</v>
          </cell>
          <cell r="AQ72">
            <v>2083.382044</v>
          </cell>
          <cell r="AR72">
            <v>134.77199999999999</v>
          </cell>
          <cell r="AS72">
            <v>381.17952700000001</v>
          </cell>
          <cell r="AT72">
            <v>0</v>
          </cell>
          <cell r="AU72">
            <v>38.430809000000004</v>
          </cell>
          <cell r="AV72">
            <v>156</v>
          </cell>
          <cell r="AW72">
            <v>0</v>
          </cell>
          <cell r="AX72">
            <v>1490.5755369999999</v>
          </cell>
          <cell r="AY72">
            <v>322.57115299999998</v>
          </cell>
          <cell r="AZ72">
            <v>80.566999999999993</v>
          </cell>
          <cell r="BA72">
            <v>1029.328908</v>
          </cell>
          <cell r="BB72">
            <v>30.346</v>
          </cell>
          <cell r="BD72">
            <v>5747.1529780000001</v>
          </cell>
        </row>
        <row r="73">
          <cell r="J73" t="str">
            <v>C24</v>
          </cell>
          <cell r="L73">
            <v>411.68256300000002</v>
          </cell>
          <cell r="M73">
            <v>0</v>
          </cell>
          <cell r="N73">
            <v>36.91986</v>
          </cell>
          <cell r="O73">
            <v>0</v>
          </cell>
          <cell r="P73">
            <v>0</v>
          </cell>
          <cell r="Q73">
            <v>46.265999999999998</v>
          </cell>
          <cell r="R73">
            <v>0</v>
          </cell>
          <cell r="S73">
            <v>312.10742900000002</v>
          </cell>
          <cell r="T73">
            <v>85.232144000000005</v>
          </cell>
          <cell r="U73">
            <v>50.612000000000002</v>
          </cell>
          <cell r="V73">
            <v>807</v>
          </cell>
          <cell r="W73">
            <v>84.112440000000007</v>
          </cell>
          <cell r="AB73">
            <v>1208.2892899999999</v>
          </cell>
          <cell r="AC73">
            <v>0</v>
          </cell>
          <cell r="AD73">
            <v>68.798110000000008</v>
          </cell>
          <cell r="AE73">
            <v>0</v>
          </cell>
          <cell r="AF73">
            <v>0</v>
          </cell>
          <cell r="AG73">
            <v>125.324</v>
          </cell>
          <cell r="AH73">
            <v>0</v>
          </cell>
          <cell r="AI73">
            <v>453.95572999999996</v>
          </cell>
          <cell r="AJ73">
            <v>79.394423000000003</v>
          </cell>
          <cell r="AK73">
            <v>66.31</v>
          </cell>
          <cell r="AL73">
            <v>1841</v>
          </cell>
          <cell r="AM73">
            <v>89.137749999999997</v>
          </cell>
          <cell r="AQ73">
            <v>11681.66819</v>
          </cell>
          <cell r="AR73">
            <v>0</v>
          </cell>
          <cell r="AS73">
            <v>512.38918100000001</v>
          </cell>
          <cell r="AT73">
            <v>0</v>
          </cell>
          <cell r="AU73">
            <v>0</v>
          </cell>
          <cell r="AV73">
            <v>915</v>
          </cell>
          <cell r="AW73">
            <v>0</v>
          </cell>
          <cell r="AX73">
            <v>4045.4776900000002</v>
          </cell>
          <cell r="AY73">
            <v>575.88340499999993</v>
          </cell>
          <cell r="AZ73">
            <v>543.94399999999996</v>
          </cell>
          <cell r="BA73">
            <v>13611</v>
          </cell>
          <cell r="BB73">
            <v>840.97699999999998</v>
          </cell>
          <cell r="BD73">
            <v>32726.339466000001</v>
          </cell>
        </row>
        <row r="74">
          <cell r="J74" t="str">
            <v>C25</v>
          </cell>
          <cell r="L74">
            <v>2362.4230109999999</v>
          </cell>
          <cell r="M74">
            <v>75.171006000000006</v>
          </cell>
          <cell r="N74">
            <v>307.45128999999997</v>
          </cell>
          <cell r="O74">
            <v>1</v>
          </cell>
          <cell r="P74">
            <v>0</v>
          </cell>
          <cell r="Q74">
            <v>110.018</v>
          </cell>
          <cell r="R74">
            <v>0</v>
          </cell>
          <cell r="S74">
            <v>326.89514800000001</v>
          </cell>
          <cell r="T74">
            <v>399.752568</v>
          </cell>
          <cell r="U74">
            <v>51.841999999999999</v>
          </cell>
          <cell r="V74">
            <v>150.36075500000001</v>
          </cell>
          <cell r="W74">
            <v>0</v>
          </cell>
          <cell r="AB74">
            <v>5119.9204540000001</v>
          </cell>
          <cell r="AC74">
            <v>101.98806999999999</v>
          </cell>
          <cell r="AD74">
            <v>411.95774299999999</v>
          </cell>
          <cell r="AE74">
            <v>1</v>
          </cell>
          <cell r="AF74">
            <v>0</v>
          </cell>
          <cell r="AG74">
            <v>298.012</v>
          </cell>
          <cell r="AH74">
            <v>0</v>
          </cell>
          <cell r="AI74">
            <v>567.19514100000004</v>
          </cell>
          <cell r="AJ74">
            <v>587.58603300000004</v>
          </cell>
          <cell r="AK74">
            <v>71.572999999999993</v>
          </cell>
          <cell r="AL74">
            <v>274.19860899999998</v>
          </cell>
          <cell r="AM74">
            <v>0.45157999999999998</v>
          </cell>
          <cell r="AQ74">
            <v>48554.815899000001</v>
          </cell>
          <cell r="AR74">
            <v>935.37900000000002</v>
          </cell>
          <cell r="AS74">
            <v>3646.2717909999997</v>
          </cell>
          <cell r="AT74">
            <v>10</v>
          </cell>
          <cell r="AU74">
            <v>0</v>
          </cell>
          <cell r="AV74">
            <v>2318</v>
          </cell>
          <cell r="AW74">
            <v>0</v>
          </cell>
          <cell r="AX74">
            <v>6423.800174</v>
          </cell>
          <cell r="AY74">
            <v>4613.5696420000004</v>
          </cell>
          <cell r="AZ74">
            <v>571.89499999999998</v>
          </cell>
          <cell r="BA74">
            <v>2034.7244639999999</v>
          </cell>
          <cell r="BB74">
            <v>2.8690000000000002</v>
          </cell>
          <cell r="BD74">
            <v>69111.324970000016</v>
          </cell>
        </row>
        <row r="75">
          <cell r="J75" t="str">
            <v>D26</v>
          </cell>
          <cell r="L75">
            <v>290.11573600000003</v>
          </cell>
          <cell r="M75">
            <v>11.887930000000001</v>
          </cell>
          <cell r="N75">
            <v>401.62903</v>
          </cell>
          <cell r="O75">
            <v>3</v>
          </cell>
          <cell r="P75">
            <v>0.60333499999999995</v>
          </cell>
          <cell r="Q75">
            <v>16.768000000000001</v>
          </cell>
          <cell r="R75">
            <v>0</v>
          </cell>
          <cell r="S75">
            <v>348.99420900000001</v>
          </cell>
          <cell r="T75">
            <v>346.87834099999998</v>
          </cell>
          <cell r="U75">
            <v>4.327</v>
          </cell>
          <cell r="V75">
            <v>226</v>
          </cell>
          <cell r="W75">
            <v>6.7650000000000002E-2</v>
          </cell>
          <cell r="AB75">
            <v>451.00506200000001</v>
          </cell>
          <cell r="AC75">
            <v>23.259768999999999</v>
          </cell>
          <cell r="AD75">
            <v>439.22574200000003</v>
          </cell>
          <cell r="AE75">
            <v>3</v>
          </cell>
          <cell r="AF75">
            <v>0.79669800000000002</v>
          </cell>
          <cell r="AG75">
            <v>45.420999999999999</v>
          </cell>
          <cell r="AH75">
            <v>0</v>
          </cell>
          <cell r="AI75">
            <v>880.19299000000001</v>
          </cell>
          <cell r="AJ75">
            <v>219.589753</v>
          </cell>
          <cell r="AK75">
            <v>9.609</v>
          </cell>
          <cell r="AL75">
            <v>173</v>
          </cell>
          <cell r="AM75">
            <v>23.152270000000001</v>
          </cell>
          <cell r="AQ75">
            <v>3828.9720200000002</v>
          </cell>
          <cell r="AR75">
            <v>172.15799999999999</v>
          </cell>
          <cell r="AS75">
            <v>4156.3182150000002</v>
          </cell>
          <cell r="AT75">
            <v>25</v>
          </cell>
          <cell r="AU75">
            <v>6.4938180000000001</v>
          </cell>
          <cell r="AV75">
            <v>300</v>
          </cell>
          <cell r="AW75">
            <v>0</v>
          </cell>
          <cell r="AX75">
            <v>7240.3476300000002</v>
          </cell>
          <cell r="AY75">
            <v>1940.8282349999999</v>
          </cell>
          <cell r="AZ75">
            <v>78.128</v>
          </cell>
          <cell r="BA75">
            <v>2095</v>
          </cell>
          <cell r="BB75">
            <v>287.69099999999997</v>
          </cell>
          <cell r="BD75">
            <v>20130.936917999999</v>
          </cell>
        </row>
        <row r="76">
          <cell r="J76" t="str">
            <v>D27</v>
          </cell>
          <cell r="L76">
            <v>104.246589</v>
          </cell>
          <cell r="M76">
            <v>7.3497999999999994E-2</v>
          </cell>
          <cell r="N76">
            <v>19.11243</v>
          </cell>
          <cell r="O76">
            <v>1</v>
          </cell>
          <cell r="P76">
            <v>0</v>
          </cell>
          <cell r="Q76">
            <v>166.96299999999999</v>
          </cell>
          <cell r="R76">
            <v>0</v>
          </cell>
          <cell r="S76">
            <v>54.821322000000002</v>
          </cell>
          <cell r="T76">
            <v>20.647088</v>
          </cell>
          <cell r="U76">
            <v>0</v>
          </cell>
          <cell r="V76">
            <v>1</v>
          </cell>
          <cell r="W76">
            <v>0</v>
          </cell>
          <cell r="AB76">
            <v>296.51398999999998</v>
          </cell>
          <cell r="AC76">
            <v>6.8547999999999998E-2</v>
          </cell>
          <cell r="AD76">
            <v>43.713790000000003</v>
          </cell>
          <cell r="AE76">
            <v>0</v>
          </cell>
          <cell r="AF76">
            <v>0</v>
          </cell>
          <cell r="AG76">
            <v>452.26100000000002</v>
          </cell>
          <cell r="AH76">
            <v>0</v>
          </cell>
          <cell r="AI76">
            <v>17497.769316999998</v>
          </cell>
          <cell r="AJ76">
            <v>35.679361999999998</v>
          </cell>
          <cell r="AK76">
            <v>0</v>
          </cell>
          <cell r="AL76">
            <v>3</v>
          </cell>
          <cell r="AM76">
            <v>0</v>
          </cell>
          <cell r="AQ76">
            <v>2924.5439500000002</v>
          </cell>
          <cell r="AR76">
            <v>0</v>
          </cell>
          <cell r="AS76">
            <v>310.15215499999999</v>
          </cell>
          <cell r="AT76">
            <v>8</v>
          </cell>
          <cell r="AU76">
            <v>0</v>
          </cell>
          <cell r="AV76">
            <v>10452</v>
          </cell>
          <cell r="AW76">
            <v>0</v>
          </cell>
          <cell r="AX76">
            <v>271561.057562</v>
          </cell>
          <cell r="AY76">
            <v>268.23875399999997</v>
          </cell>
          <cell r="AZ76">
            <v>0</v>
          </cell>
          <cell r="BA76">
            <v>12</v>
          </cell>
          <cell r="BB76">
            <v>0</v>
          </cell>
          <cell r="BD76">
            <v>285535.99242099997</v>
          </cell>
        </row>
        <row r="77">
          <cell r="J77" t="str">
            <v>D28</v>
          </cell>
          <cell r="L77">
            <v>776.00558799999999</v>
          </cell>
          <cell r="M77">
            <v>7.2853599999999998</v>
          </cell>
          <cell r="N77">
            <v>375.57324999999997</v>
          </cell>
          <cell r="O77">
            <v>0</v>
          </cell>
          <cell r="P77">
            <v>0</v>
          </cell>
          <cell r="Q77">
            <v>29.878</v>
          </cell>
          <cell r="R77">
            <v>0</v>
          </cell>
          <cell r="S77">
            <v>536.30827199999999</v>
          </cell>
          <cell r="T77">
            <v>1125.5417689999999</v>
          </cell>
          <cell r="U77">
            <v>0.82499999999999996</v>
          </cell>
          <cell r="V77">
            <v>35.431601000000001</v>
          </cell>
          <cell r="W77">
            <v>12.002129999999999</v>
          </cell>
          <cell r="AB77">
            <v>1139.807008</v>
          </cell>
          <cell r="AC77">
            <v>16.942504</v>
          </cell>
          <cell r="AD77">
            <v>379.23261000000002</v>
          </cell>
          <cell r="AE77">
            <v>0</v>
          </cell>
          <cell r="AF77">
            <v>0</v>
          </cell>
          <cell r="AG77">
            <v>80.932000000000002</v>
          </cell>
          <cell r="AH77">
            <v>0</v>
          </cell>
          <cell r="AI77">
            <v>1086.837777</v>
          </cell>
          <cell r="AJ77">
            <v>925.01273299999991</v>
          </cell>
          <cell r="AK77">
            <v>1.103</v>
          </cell>
          <cell r="AL77">
            <v>45.613500999999999</v>
          </cell>
          <cell r="AM77">
            <v>74.307029999999997</v>
          </cell>
          <cell r="AQ77">
            <v>9465.1059299999997</v>
          </cell>
          <cell r="AR77">
            <v>138.755</v>
          </cell>
          <cell r="AS77">
            <v>4822.5290199999999</v>
          </cell>
          <cell r="AT77">
            <v>0</v>
          </cell>
          <cell r="AU77">
            <v>0</v>
          </cell>
          <cell r="AV77">
            <v>367</v>
          </cell>
          <cell r="AW77">
            <v>0</v>
          </cell>
          <cell r="AX77">
            <v>10510.500473</v>
          </cell>
          <cell r="AY77">
            <v>8470.0746789999994</v>
          </cell>
          <cell r="AZ77">
            <v>7.6369999999999996</v>
          </cell>
          <cell r="BA77">
            <v>408.52553599999999</v>
          </cell>
          <cell r="BB77">
            <v>398.64300000000003</v>
          </cell>
          <cell r="BD77">
            <v>34588.770638000002</v>
          </cell>
        </row>
        <row r="78">
          <cell r="J78" t="str">
            <v>D29</v>
          </cell>
          <cell r="L78">
            <v>0</v>
          </cell>
          <cell r="M78">
            <v>0</v>
          </cell>
          <cell r="N78">
            <v>25.858059999999998</v>
          </cell>
          <cell r="O78">
            <v>0</v>
          </cell>
          <cell r="P78">
            <v>11.683249999999999</v>
          </cell>
          <cell r="Q78">
            <v>3.4790000000000001</v>
          </cell>
          <cell r="R78">
            <v>0</v>
          </cell>
          <cell r="S78">
            <v>5.3097960000000004</v>
          </cell>
          <cell r="T78">
            <v>208.57787500000001</v>
          </cell>
          <cell r="U78">
            <v>0</v>
          </cell>
          <cell r="V78">
            <v>137</v>
          </cell>
          <cell r="W78">
            <v>0</v>
          </cell>
          <cell r="AB78">
            <v>0</v>
          </cell>
          <cell r="AC78">
            <v>0</v>
          </cell>
          <cell r="AD78">
            <v>29.797830000000001</v>
          </cell>
          <cell r="AE78">
            <v>8</v>
          </cell>
          <cell r="AF78">
            <v>10.450505</v>
          </cell>
          <cell r="AG78">
            <v>9.423</v>
          </cell>
          <cell r="AH78">
            <v>0</v>
          </cell>
          <cell r="AI78">
            <v>7.8973630000000004</v>
          </cell>
          <cell r="AJ78">
            <v>255.59683100000001</v>
          </cell>
          <cell r="AK78">
            <v>0</v>
          </cell>
          <cell r="AL78">
            <v>159</v>
          </cell>
          <cell r="AM78">
            <v>19.99559</v>
          </cell>
          <cell r="AQ78">
            <v>0</v>
          </cell>
          <cell r="AR78">
            <v>0</v>
          </cell>
          <cell r="AS78">
            <v>241.25232600000001</v>
          </cell>
          <cell r="AT78">
            <v>26</v>
          </cell>
          <cell r="AU78">
            <v>118.22021700000001</v>
          </cell>
          <cell r="AV78">
            <v>111</v>
          </cell>
          <cell r="AW78">
            <v>0</v>
          </cell>
          <cell r="AX78">
            <v>79.777000000000001</v>
          </cell>
          <cell r="AY78">
            <v>3446.653636</v>
          </cell>
          <cell r="AZ78">
            <v>0</v>
          </cell>
          <cell r="BA78">
            <v>1320</v>
          </cell>
          <cell r="BB78">
            <v>180.23599999999999</v>
          </cell>
          <cell r="BD78">
            <v>5523.1391789999998</v>
          </cell>
        </row>
        <row r="79">
          <cell r="J79" t="str">
            <v>E</v>
          </cell>
          <cell r="L79">
            <v>830.21171700000002</v>
          </cell>
          <cell r="M79">
            <v>82.094712000000001</v>
          </cell>
          <cell r="N79">
            <v>773.24978999999996</v>
          </cell>
          <cell r="O79">
            <v>0</v>
          </cell>
          <cell r="P79">
            <v>86.870401000000001</v>
          </cell>
          <cell r="Q79">
            <v>83.328999999999994</v>
          </cell>
          <cell r="R79">
            <v>0</v>
          </cell>
          <cell r="S79">
            <v>2904.5964250000002</v>
          </cell>
          <cell r="T79">
            <v>507.25054799999998</v>
          </cell>
          <cell r="U79">
            <v>19.32</v>
          </cell>
          <cell r="V79">
            <v>1482.774895</v>
          </cell>
          <cell r="W79">
            <v>2.8250000000000001E-2</v>
          </cell>
          <cell r="AB79">
            <v>1168.709689</v>
          </cell>
          <cell r="AC79">
            <v>88.943759</v>
          </cell>
          <cell r="AD79">
            <v>898.59502499999996</v>
          </cell>
          <cell r="AE79">
            <v>0</v>
          </cell>
          <cell r="AF79">
            <v>94.809083999999999</v>
          </cell>
          <cell r="AG79">
            <v>225.71600000000001</v>
          </cell>
          <cell r="AH79">
            <v>0</v>
          </cell>
          <cell r="AI79">
            <v>2917.2947340000001</v>
          </cell>
          <cell r="AJ79">
            <v>571.28760799999998</v>
          </cell>
          <cell r="AK79">
            <v>26.593</v>
          </cell>
          <cell r="AL79">
            <v>10516.095711</v>
          </cell>
          <cell r="AM79">
            <v>48.743549999999999</v>
          </cell>
          <cell r="AQ79">
            <v>8429.5085999999992</v>
          </cell>
          <cell r="AR79">
            <v>882.66700000000003</v>
          </cell>
          <cell r="AS79">
            <v>7674.9921020000002</v>
          </cell>
          <cell r="AT79">
            <v>1</v>
          </cell>
          <cell r="AU79">
            <v>1099.819755</v>
          </cell>
          <cell r="AV79">
            <v>1662</v>
          </cell>
          <cell r="AW79">
            <v>0</v>
          </cell>
          <cell r="AX79">
            <v>27592.482455000001</v>
          </cell>
          <cell r="AY79">
            <v>4315.1247210000001</v>
          </cell>
          <cell r="AZ79">
            <v>210.55</v>
          </cell>
          <cell r="BA79">
            <v>147423.12512300001</v>
          </cell>
          <cell r="BB79">
            <v>316.87</v>
          </cell>
          <cell r="BD79">
            <v>199608.13975600002</v>
          </cell>
        </row>
        <row r="80">
          <cell r="J80" t="str">
            <v>F-G</v>
          </cell>
          <cell r="L80">
            <v>13637.663445</v>
          </cell>
          <cell r="M80">
            <v>982.81884200000002</v>
          </cell>
          <cell r="N80">
            <v>6331.9312399999999</v>
          </cell>
          <cell r="O80">
            <v>328</v>
          </cell>
          <cell r="P80">
            <v>7.4448879999999997</v>
          </cell>
          <cell r="Q80">
            <v>952.58500000000004</v>
          </cell>
          <cell r="R80">
            <v>0</v>
          </cell>
          <cell r="S80">
            <v>5602.6103300000004</v>
          </cell>
          <cell r="T80">
            <v>2200.2443149999999</v>
          </cell>
          <cell r="U80">
            <v>963.75300000000004</v>
          </cell>
          <cell r="V80">
            <v>8762.8964990000004</v>
          </cell>
          <cell r="W80">
            <v>6.2967700000000004</v>
          </cell>
          <cell r="AB80">
            <v>23708.309262999999</v>
          </cell>
          <cell r="AC80">
            <v>1167.365331</v>
          </cell>
          <cell r="AD80">
            <v>10744.727886999999</v>
          </cell>
          <cell r="AE80">
            <v>331</v>
          </cell>
          <cell r="AF80">
            <v>10.536932</v>
          </cell>
          <cell r="AG80">
            <v>2580.3130000000001</v>
          </cell>
          <cell r="AH80">
            <v>0</v>
          </cell>
          <cell r="AI80">
            <v>9588.5250890000007</v>
          </cell>
          <cell r="AJ80">
            <v>2861.7242149999997</v>
          </cell>
          <cell r="AK80">
            <v>1452.2619999999999</v>
          </cell>
          <cell r="AL80">
            <v>17120.329588000001</v>
          </cell>
          <cell r="AM80">
            <v>353.59934000000004</v>
          </cell>
          <cell r="AQ80">
            <v>218422.53652200001</v>
          </cell>
          <cell r="AR80">
            <v>11070.106</v>
          </cell>
          <cell r="AS80">
            <v>109970.31511900001</v>
          </cell>
          <cell r="AT80">
            <v>2749</v>
          </cell>
          <cell r="AU80">
            <v>101.120853</v>
          </cell>
          <cell r="AV80">
            <v>19749</v>
          </cell>
          <cell r="AW80">
            <v>0</v>
          </cell>
          <cell r="AX80">
            <v>91791.790043999994</v>
          </cell>
          <cell r="AY80">
            <v>21540.189985000001</v>
          </cell>
          <cell r="AZ80">
            <v>12241.69</v>
          </cell>
          <cell r="BA80">
            <v>145084.27439100001</v>
          </cell>
          <cell r="BB80">
            <v>1899.2079999999999</v>
          </cell>
          <cell r="BD80">
            <v>634619.23091400007</v>
          </cell>
        </row>
        <row r="81">
          <cell r="J81" t="str">
            <v>H</v>
          </cell>
          <cell r="L81">
            <v>5240.0154069999999</v>
          </cell>
          <cell r="M81">
            <v>471.851294</v>
          </cell>
          <cell r="N81">
            <v>2743.5451600000001</v>
          </cell>
          <cell r="O81">
            <v>177</v>
          </cell>
          <cell r="P81">
            <v>22.003160999999999</v>
          </cell>
          <cell r="Q81">
            <v>1199.74</v>
          </cell>
          <cell r="R81">
            <v>0</v>
          </cell>
          <cell r="S81">
            <v>2264.6227859999999</v>
          </cell>
          <cell r="T81">
            <v>2550.3895910000001</v>
          </cell>
          <cell r="U81">
            <v>850.92899999999997</v>
          </cell>
          <cell r="V81">
            <v>5202.7413809999998</v>
          </cell>
          <cell r="W81">
            <v>59.166899999999998</v>
          </cell>
          <cell r="AB81">
            <v>9121.8101289999995</v>
          </cell>
          <cell r="AC81">
            <v>658.48939499999994</v>
          </cell>
          <cell r="AD81">
            <v>3921.4905480000002</v>
          </cell>
          <cell r="AE81">
            <v>146</v>
          </cell>
          <cell r="AF81">
            <v>28.125958000000001</v>
          </cell>
          <cell r="AG81">
            <v>3249.7910000000002</v>
          </cell>
          <cell r="AH81">
            <v>0</v>
          </cell>
          <cell r="AI81">
            <v>3348.837403</v>
          </cell>
          <cell r="AJ81">
            <v>3882.8478439999999</v>
          </cell>
          <cell r="AK81">
            <v>1365.799</v>
          </cell>
          <cell r="AL81">
            <v>10839.590166</v>
          </cell>
          <cell r="AM81">
            <v>966.36622</v>
          </cell>
          <cell r="AQ81">
            <v>76455.387889000005</v>
          </cell>
          <cell r="AR81">
            <v>6385.66</v>
          </cell>
          <cell r="AS81">
            <v>35441.924865000001</v>
          </cell>
          <cell r="AT81">
            <v>1353</v>
          </cell>
          <cell r="AU81">
            <v>292.42911400000003</v>
          </cell>
          <cell r="AV81">
            <v>25039</v>
          </cell>
          <cell r="AW81">
            <v>0</v>
          </cell>
          <cell r="AX81">
            <v>31057.480007999999</v>
          </cell>
          <cell r="AY81">
            <v>28567.492292999999</v>
          </cell>
          <cell r="AZ81">
            <v>11640.38</v>
          </cell>
          <cell r="BA81">
            <v>94252.909872000004</v>
          </cell>
          <cell r="BB81">
            <v>5696.4939999999997</v>
          </cell>
          <cell r="BD81">
            <v>316182.15804100002</v>
          </cell>
        </row>
        <row r="82">
          <cell r="J82" t="str">
            <v>I</v>
          </cell>
          <cell r="L82">
            <v>2242.9008520000002</v>
          </cell>
          <cell r="M82">
            <v>77.709485999999998</v>
          </cell>
          <cell r="N82">
            <v>1692.9694</v>
          </cell>
          <cell r="O82">
            <v>2</v>
          </cell>
          <cell r="P82">
            <v>100.032813</v>
          </cell>
          <cell r="Q82">
            <v>143.61600000000001</v>
          </cell>
          <cell r="R82">
            <v>0</v>
          </cell>
          <cell r="S82">
            <v>2369.6664730000002</v>
          </cell>
          <cell r="T82">
            <v>2240.9605150000002</v>
          </cell>
          <cell r="U82">
            <v>61.002000000000002</v>
          </cell>
          <cell r="V82">
            <v>1332</v>
          </cell>
          <cell r="W82">
            <v>60.701749999999997</v>
          </cell>
          <cell r="AB82">
            <v>5134.1940210000002</v>
          </cell>
          <cell r="AC82">
            <v>110.32748100000001</v>
          </cell>
          <cell r="AD82">
            <v>2615.7283459999999</v>
          </cell>
          <cell r="AE82">
            <v>2</v>
          </cell>
          <cell r="AF82">
            <v>108.653811</v>
          </cell>
          <cell r="AG82">
            <v>389.01799999999997</v>
          </cell>
          <cell r="AH82">
            <v>0</v>
          </cell>
          <cell r="AI82">
            <v>6200.5063559999999</v>
          </cell>
          <cell r="AJ82">
            <v>3287.9985450000004</v>
          </cell>
          <cell r="AK82">
            <v>89.846000000000004</v>
          </cell>
          <cell r="AL82">
            <v>2472</v>
          </cell>
          <cell r="AM82">
            <v>112.94784</v>
          </cell>
          <cell r="AQ82">
            <v>44187.492405000005</v>
          </cell>
          <cell r="AR82">
            <v>973.02300000000002</v>
          </cell>
          <cell r="AS82">
            <v>23972.049206</v>
          </cell>
          <cell r="AT82">
            <v>16</v>
          </cell>
          <cell r="AU82">
            <v>1295.05979</v>
          </cell>
          <cell r="AV82">
            <v>2514</v>
          </cell>
          <cell r="AW82">
            <v>0</v>
          </cell>
          <cell r="AX82">
            <v>55067.476094999998</v>
          </cell>
          <cell r="AY82">
            <v>31298.433627000002</v>
          </cell>
          <cell r="AZ82">
            <v>718.93200000000002</v>
          </cell>
          <cell r="BA82">
            <v>20618</v>
          </cell>
          <cell r="BB82">
            <v>816.03300000000002</v>
          </cell>
          <cell r="BD82">
            <v>181476.49912299999</v>
          </cell>
        </row>
        <row r="83">
          <cell r="J83" t="str">
            <v>J</v>
          </cell>
          <cell r="L83">
            <v>3188.6135589999999</v>
          </cell>
          <cell r="M83">
            <v>29.985240999999998</v>
          </cell>
          <cell r="N83">
            <v>474.25578000000002</v>
          </cell>
          <cell r="O83">
            <v>2</v>
          </cell>
          <cell r="P83">
            <v>4.6612999999999998</v>
          </cell>
          <cell r="Q83">
            <v>20.690999999999999</v>
          </cell>
          <cell r="R83">
            <v>0</v>
          </cell>
          <cell r="S83">
            <v>839.05523900000003</v>
          </cell>
          <cell r="T83">
            <v>6515.9195820000004</v>
          </cell>
          <cell r="U83">
            <v>125.378</v>
          </cell>
          <cell r="V83">
            <v>887.63570000000004</v>
          </cell>
          <cell r="W83">
            <v>2.56298</v>
          </cell>
          <cell r="AB83">
            <v>7211.7836020000004</v>
          </cell>
          <cell r="AC83">
            <v>21.583093999999999</v>
          </cell>
          <cell r="AD83">
            <v>833.21077400000001</v>
          </cell>
          <cell r="AE83">
            <v>2</v>
          </cell>
          <cell r="AF83">
            <v>-2.264942</v>
          </cell>
          <cell r="AG83">
            <v>56.045999999999999</v>
          </cell>
          <cell r="AH83">
            <v>0</v>
          </cell>
          <cell r="AI83">
            <v>1425.5211200000001</v>
          </cell>
          <cell r="AJ83">
            <v>6112.7609679999996</v>
          </cell>
          <cell r="AK83">
            <v>200.191</v>
          </cell>
          <cell r="AL83">
            <v>2224.1563999999998</v>
          </cell>
          <cell r="AM83">
            <v>19.06372</v>
          </cell>
          <cell r="AQ83">
            <v>67997.350145999997</v>
          </cell>
          <cell r="AR83">
            <v>283.01100000000002</v>
          </cell>
          <cell r="AS83">
            <v>6786.3897779999998</v>
          </cell>
          <cell r="AT83">
            <v>17</v>
          </cell>
          <cell r="AU83">
            <v>59.629185</v>
          </cell>
          <cell r="AV83">
            <v>368</v>
          </cell>
          <cell r="AW83">
            <v>0</v>
          </cell>
          <cell r="AX83">
            <v>12990.216538999999</v>
          </cell>
          <cell r="AY83">
            <v>84930.939008000001</v>
          </cell>
          <cell r="AZ83">
            <v>1703.431</v>
          </cell>
          <cell r="BA83">
            <v>17723.121534999998</v>
          </cell>
          <cell r="BB83">
            <v>111.07299999999999</v>
          </cell>
          <cell r="BD83">
            <v>192970.16119099999</v>
          </cell>
        </row>
        <row r="84">
          <cell r="J84" t="str">
            <v>K-N</v>
          </cell>
          <cell r="L84">
            <v>6950.7331880000002</v>
          </cell>
          <cell r="M84">
            <v>359.35390899999999</v>
          </cell>
          <cell r="N84">
            <v>4001.5748800000001</v>
          </cell>
          <cell r="O84">
            <v>7</v>
          </cell>
          <cell r="P84">
            <v>105.428622</v>
          </cell>
          <cell r="Q84">
            <v>190.376</v>
          </cell>
          <cell r="R84">
            <v>0</v>
          </cell>
          <cell r="S84">
            <v>8444.9728009999999</v>
          </cell>
          <cell r="T84">
            <v>1559.715907</v>
          </cell>
          <cell r="U84">
            <v>275.084</v>
          </cell>
          <cell r="V84">
            <v>6648.3738960000001</v>
          </cell>
          <cell r="W84">
            <v>18.05423</v>
          </cell>
          <cell r="AB84">
            <v>13844.490975999999</v>
          </cell>
          <cell r="AC84">
            <v>417.66554200000002</v>
          </cell>
          <cell r="AD84">
            <v>6197.1104310000001</v>
          </cell>
          <cell r="AE84">
            <v>6</v>
          </cell>
          <cell r="AF84">
            <v>139.43444199999999</v>
          </cell>
          <cell r="AG84">
            <v>515.67899999999997</v>
          </cell>
          <cell r="AH84">
            <v>0</v>
          </cell>
          <cell r="AI84">
            <v>16758.469248000001</v>
          </cell>
          <cell r="AJ84">
            <v>1969.809039</v>
          </cell>
          <cell r="AK84">
            <v>431.197</v>
          </cell>
          <cell r="AL84">
            <v>10880.39702</v>
          </cell>
          <cell r="AM84">
            <v>99.580010000000001</v>
          </cell>
          <cell r="AQ84">
            <v>131968.59987599999</v>
          </cell>
          <cell r="AR84">
            <v>4021.7359999999999</v>
          </cell>
          <cell r="AS84">
            <v>58944.996579999999</v>
          </cell>
          <cell r="AT84">
            <v>57</v>
          </cell>
          <cell r="AU84">
            <v>1325.8017689999999</v>
          </cell>
          <cell r="AV84">
            <v>3693</v>
          </cell>
          <cell r="AW84">
            <v>0</v>
          </cell>
          <cell r="AX84">
            <v>162270.787839</v>
          </cell>
          <cell r="AY84">
            <v>18791.486388999998</v>
          </cell>
          <cell r="AZ84">
            <v>3485.4090000000001</v>
          </cell>
          <cell r="BA84">
            <v>86264.920473999999</v>
          </cell>
          <cell r="BB84">
            <v>603.01599999999996</v>
          </cell>
          <cell r="BD84">
            <v>471426.75392699998</v>
          </cell>
        </row>
        <row r="85">
          <cell r="J85" t="str">
            <v>O</v>
          </cell>
          <cell r="L85">
            <v>0</v>
          </cell>
          <cell r="M85">
            <v>3.5266570000000002</v>
          </cell>
          <cell r="N85">
            <v>3326.83869</v>
          </cell>
          <cell r="O85">
            <v>4</v>
          </cell>
          <cell r="P85">
            <v>18.059227</v>
          </cell>
          <cell r="Q85">
            <v>237.696</v>
          </cell>
          <cell r="R85">
            <v>0</v>
          </cell>
          <cell r="S85">
            <v>6681.1954390000001</v>
          </cell>
          <cell r="T85">
            <v>1124.7144639999999</v>
          </cell>
          <cell r="U85">
            <v>23.059000000000001</v>
          </cell>
          <cell r="V85">
            <v>1015</v>
          </cell>
          <cell r="W85">
            <v>29.059449999999998</v>
          </cell>
          <cell r="AB85">
            <v>0</v>
          </cell>
          <cell r="AC85">
            <v>3.5245609999999998</v>
          </cell>
          <cell r="AD85">
            <v>4990.5978189999996</v>
          </cell>
          <cell r="AE85">
            <v>3</v>
          </cell>
          <cell r="AF85">
            <v>26.952273999999999</v>
          </cell>
          <cell r="AG85">
            <v>643.86</v>
          </cell>
          <cell r="AH85">
            <v>0</v>
          </cell>
          <cell r="AI85">
            <v>8901.3113699999994</v>
          </cell>
          <cell r="AJ85">
            <v>1425.2842419999999</v>
          </cell>
          <cell r="AK85">
            <v>39.683999999999997</v>
          </cell>
          <cell r="AL85">
            <v>2391</v>
          </cell>
          <cell r="AM85">
            <v>218.59336000000002</v>
          </cell>
          <cell r="AQ85">
            <v>0</v>
          </cell>
          <cell r="AR85">
            <v>36.112000000000002</v>
          </cell>
          <cell r="AS85">
            <v>54944.899679000002</v>
          </cell>
          <cell r="AT85">
            <v>28</v>
          </cell>
          <cell r="AU85">
            <v>303.14083199999999</v>
          </cell>
          <cell r="AV85">
            <v>4128</v>
          </cell>
          <cell r="AW85">
            <v>0</v>
          </cell>
          <cell r="AX85">
            <v>84480.62726400001</v>
          </cell>
          <cell r="AY85">
            <v>12917.449108000001</v>
          </cell>
          <cell r="AZ85">
            <v>321.29399999999998</v>
          </cell>
          <cell r="BA85">
            <v>21142</v>
          </cell>
          <cell r="BB85">
            <v>1841.2809999999999</v>
          </cell>
          <cell r="BD85">
            <v>180142.80388299999</v>
          </cell>
        </row>
        <row r="86">
          <cell r="J86" t="str">
            <v>P</v>
          </cell>
          <cell r="L86">
            <v>2905.7080970000002</v>
          </cell>
          <cell r="M86">
            <v>279.38990699999999</v>
          </cell>
          <cell r="N86">
            <v>1834.2307599999999</v>
          </cell>
          <cell r="O86">
            <v>6</v>
          </cell>
          <cell r="P86">
            <v>0</v>
          </cell>
          <cell r="Q86">
            <v>201.89</v>
          </cell>
          <cell r="R86">
            <v>0</v>
          </cell>
          <cell r="S86">
            <v>3819.4508139999998</v>
          </cell>
          <cell r="T86">
            <v>1462.63022</v>
          </cell>
          <cell r="U86">
            <v>341.87299999999999</v>
          </cell>
          <cell r="V86">
            <v>3842.6795029999998</v>
          </cell>
          <cell r="W86">
            <v>52.521529999999998</v>
          </cell>
          <cell r="AB86">
            <v>4653.9518399999997</v>
          </cell>
          <cell r="AC86">
            <v>309.24629700000003</v>
          </cell>
          <cell r="AD86">
            <v>2693.0828550000001</v>
          </cell>
          <cell r="AE86">
            <v>5</v>
          </cell>
          <cell r="AF86">
            <v>0</v>
          </cell>
          <cell r="AG86">
            <v>546.86800000000005</v>
          </cell>
          <cell r="AH86">
            <v>0</v>
          </cell>
          <cell r="AI86">
            <v>6606.8442349999996</v>
          </cell>
          <cell r="AJ86">
            <v>2007.4733139999998</v>
          </cell>
          <cell r="AK86">
            <v>487.59199999999998</v>
          </cell>
          <cell r="AL86">
            <v>9565.0233200000002</v>
          </cell>
          <cell r="AM86">
            <v>210.37862000000001</v>
          </cell>
          <cell r="AQ86">
            <v>39207.901945999998</v>
          </cell>
          <cell r="AR86">
            <v>3231.3159999999998</v>
          </cell>
          <cell r="AS86">
            <v>26503.528713</v>
          </cell>
          <cell r="AT86">
            <v>47</v>
          </cell>
          <cell r="AU86">
            <v>0</v>
          </cell>
          <cell r="AV86">
            <v>3886</v>
          </cell>
          <cell r="AW86">
            <v>0</v>
          </cell>
          <cell r="AX86">
            <v>67146.796137000012</v>
          </cell>
          <cell r="AY86">
            <v>14361.337733</v>
          </cell>
          <cell r="AZ86">
            <v>4120.8119999999999</v>
          </cell>
          <cell r="BA86">
            <v>71440.950255999996</v>
          </cell>
          <cell r="BB86">
            <v>1655.2730000000001</v>
          </cell>
          <cell r="BD86">
            <v>231600.91578500002</v>
          </cell>
        </row>
        <row r="87">
          <cell r="J87" t="str">
            <v>Q</v>
          </cell>
          <cell r="L87">
            <v>3424.3459419999999</v>
          </cell>
          <cell r="M87">
            <v>204.966061</v>
          </cell>
          <cell r="N87">
            <v>1638.24962</v>
          </cell>
          <cell r="O87">
            <v>3</v>
          </cell>
          <cell r="P87">
            <v>8.6214829999999996</v>
          </cell>
          <cell r="Q87">
            <v>134.12</v>
          </cell>
          <cell r="R87">
            <v>0</v>
          </cell>
          <cell r="S87">
            <v>1268.482225</v>
          </cell>
          <cell r="T87">
            <v>667.66960700000004</v>
          </cell>
          <cell r="U87">
            <v>226.857</v>
          </cell>
          <cell r="V87">
            <v>2316.9088099999999</v>
          </cell>
          <cell r="W87">
            <v>30.042919999999999</v>
          </cell>
          <cell r="AB87">
            <v>7500.316887</v>
          </cell>
          <cell r="AC87">
            <v>248.004267</v>
          </cell>
          <cell r="AD87">
            <v>2935.6193669999998</v>
          </cell>
          <cell r="AE87">
            <v>2</v>
          </cell>
          <cell r="AF87">
            <v>11.945296000000001</v>
          </cell>
          <cell r="AG87">
            <v>363.29700000000003</v>
          </cell>
          <cell r="AH87">
            <v>0</v>
          </cell>
          <cell r="AI87">
            <v>1988.5067340000001</v>
          </cell>
          <cell r="AJ87">
            <v>1067.1997819999999</v>
          </cell>
          <cell r="AK87">
            <v>396.815</v>
          </cell>
          <cell r="AL87">
            <v>4269.820549</v>
          </cell>
          <cell r="AM87">
            <v>110.27708</v>
          </cell>
          <cell r="AQ87">
            <v>76721.857472999996</v>
          </cell>
          <cell r="AR87">
            <v>2501.154</v>
          </cell>
          <cell r="AS87">
            <v>30711.006206999999</v>
          </cell>
          <cell r="AT87">
            <v>24</v>
          </cell>
          <cell r="AU87">
            <v>113.78734</v>
          </cell>
          <cell r="AV87">
            <v>2751</v>
          </cell>
          <cell r="AW87">
            <v>0</v>
          </cell>
          <cell r="AX87">
            <v>19579.483353</v>
          </cell>
          <cell r="AY87">
            <v>7958.5127739999998</v>
          </cell>
          <cell r="AZ87">
            <v>3260.654</v>
          </cell>
          <cell r="BA87">
            <v>38909.441957000003</v>
          </cell>
          <cell r="BB87">
            <v>832.73400000000004</v>
          </cell>
          <cell r="BD87">
            <v>183363.631104</v>
          </cell>
        </row>
        <row r="88">
          <cell r="J88" t="str">
            <v>R-S</v>
          </cell>
          <cell r="L88">
            <v>2723.3959030000001</v>
          </cell>
          <cell r="M88">
            <v>362.81106499999999</v>
          </cell>
          <cell r="N88">
            <v>2094.03818</v>
          </cell>
          <cell r="O88">
            <v>24</v>
          </cell>
          <cell r="P88">
            <v>12.704708</v>
          </cell>
          <cell r="Q88">
            <v>218.58199999999999</v>
          </cell>
          <cell r="R88">
            <v>0</v>
          </cell>
          <cell r="S88">
            <v>1854.570723</v>
          </cell>
          <cell r="T88">
            <v>1579.802179</v>
          </cell>
          <cell r="U88">
            <v>645.11699999999996</v>
          </cell>
          <cell r="V88">
            <v>3165.7527639999998</v>
          </cell>
          <cell r="W88">
            <v>19.332529999999998</v>
          </cell>
          <cell r="AB88">
            <v>4218.5616739999996</v>
          </cell>
          <cell r="AC88">
            <v>445.71646600000003</v>
          </cell>
          <cell r="AD88">
            <v>3563.3648629999998</v>
          </cell>
          <cell r="AE88">
            <v>21</v>
          </cell>
          <cell r="AF88">
            <v>15.836731</v>
          </cell>
          <cell r="AG88">
            <v>592.08500000000004</v>
          </cell>
          <cell r="AH88">
            <v>0</v>
          </cell>
          <cell r="AI88">
            <v>2818.609946</v>
          </cell>
          <cell r="AJ88">
            <v>2057.8028590000004</v>
          </cell>
          <cell r="AK88">
            <v>960.67700000000002</v>
          </cell>
          <cell r="AL88">
            <v>5561.0610649999999</v>
          </cell>
          <cell r="AM88">
            <v>203.55112000000003</v>
          </cell>
          <cell r="AQ88">
            <v>32538.694072999999</v>
          </cell>
          <cell r="AR88">
            <v>4021.1329999999998</v>
          </cell>
          <cell r="AS88">
            <v>27434.113004999999</v>
          </cell>
          <cell r="AT88">
            <v>183</v>
          </cell>
          <cell r="AU88">
            <v>150.54653200000001</v>
          </cell>
          <cell r="AV88">
            <v>4145</v>
          </cell>
          <cell r="AW88">
            <v>0</v>
          </cell>
          <cell r="AX88">
            <v>23539.519261000001</v>
          </cell>
          <cell r="AY88">
            <v>14838.293664999999</v>
          </cell>
          <cell r="AZ88">
            <v>7911.1629999999996</v>
          </cell>
          <cell r="BA88">
            <v>42167.320297999999</v>
          </cell>
          <cell r="BB88">
            <v>1251.422</v>
          </cell>
          <cell r="BD88">
            <v>158180.204834</v>
          </cell>
        </row>
        <row r="89">
          <cell r="J89" t="str">
            <v>Residential</v>
          </cell>
          <cell r="L89">
            <v>62083.486981000002</v>
          </cell>
          <cell r="M89">
            <v>10846.531508</v>
          </cell>
          <cell r="N89">
            <v>68594.834950000004</v>
          </cell>
          <cell r="O89">
            <v>7218</v>
          </cell>
          <cell r="P89">
            <v>0</v>
          </cell>
          <cell r="Q89">
            <v>8661.3850000000002</v>
          </cell>
          <cell r="R89">
            <v>0</v>
          </cell>
          <cell r="S89">
            <v>26281.522704999999</v>
          </cell>
          <cell r="T89">
            <v>28481.867711999999</v>
          </cell>
          <cell r="U89">
            <v>7563.9549999999999</v>
          </cell>
          <cell r="V89">
            <v>55536.514276000002</v>
          </cell>
          <cell r="W89"/>
          <cell r="AB89">
            <v>98001.972120999999</v>
          </cell>
          <cell r="AC89">
            <v>14504.496547000001</v>
          </cell>
          <cell r="AD89">
            <v>97798.242920000004</v>
          </cell>
          <cell r="AE89">
            <v>8122</v>
          </cell>
          <cell r="AF89">
            <v>0</v>
          </cell>
          <cell r="AG89">
            <v>9272.9650000000001</v>
          </cell>
          <cell r="AH89">
            <v>0</v>
          </cell>
          <cell r="AI89">
            <v>42378.250253999999</v>
          </cell>
          <cell r="AJ89">
            <v>47622.348254000004</v>
          </cell>
          <cell r="AK89">
            <v>9786.5550000000003</v>
          </cell>
          <cell r="AL89">
            <v>79188.520065000004</v>
          </cell>
          <cell r="AM89"/>
          <cell r="AQ89">
            <v>627163.25371900003</v>
          </cell>
          <cell r="AR89">
            <v>110840.095</v>
          </cell>
          <cell r="AS89">
            <v>701276.59494700003</v>
          </cell>
          <cell r="AT89">
            <v>71434</v>
          </cell>
          <cell r="AU89">
            <v>0</v>
          </cell>
          <cell r="AV89">
            <v>73303</v>
          </cell>
          <cell r="AW89">
            <v>0</v>
          </cell>
          <cell r="AX89">
            <v>323928.36455</v>
          </cell>
          <cell r="AY89">
            <v>276549.08293800004</v>
          </cell>
          <cell r="AZ89">
            <v>82370.11</v>
          </cell>
          <cell r="BA89">
            <v>572355.62729400001</v>
          </cell>
          <cell r="BB89">
            <v>19198.493000000002</v>
          </cell>
          <cell r="BD89">
            <v>2858418.621448</v>
          </cell>
        </row>
        <row r="90">
          <cell r="J90" t="str">
            <v>A01</v>
          </cell>
          <cell r="L90">
            <v>10430.298553000001</v>
          </cell>
          <cell r="M90">
            <v>170.50082800000001</v>
          </cell>
          <cell r="N90">
            <v>4864.5651699999999</v>
          </cell>
          <cell r="O90">
            <v>10</v>
          </cell>
          <cell r="P90">
            <v>0</v>
          </cell>
          <cell r="Q90">
            <v>459.61200000000002</v>
          </cell>
          <cell r="R90">
            <v>0</v>
          </cell>
          <cell r="S90">
            <v>19990.416775999998</v>
          </cell>
          <cell r="T90">
            <v>3222.2911410000002</v>
          </cell>
          <cell r="U90">
            <v>114.482</v>
          </cell>
          <cell r="V90">
            <v>7141.950073</v>
          </cell>
          <cell r="W90">
            <v>155.97667000000001</v>
          </cell>
          <cell r="AB90">
            <v>15587.698346000001</v>
          </cell>
          <cell r="AC90">
            <v>215.35799700000001</v>
          </cell>
          <cell r="AD90">
            <v>6413.9917509999996</v>
          </cell>
          <cell r="AE90">
            <v>8</v>
          </cell>
          <cell r="AF90">
            <v>0</v>
          </cell>
          <cell r="AG90">
            <v>1388.8969999999999</v>
          </cell>
          <cell r="AH90">
            <v>0</v>
          </cell>
          <cell r="AI90">
            <v>24257.273403000003</v>
          </cell>
          <cell r="AJ90">
            <v>3600.852003</v>
          </cell>
          <cell r="AK90">
            <v>119.89422</v>
          </cell>
          <cell r="AL90">
            <v>11917.242544999999</v>
          </cell>
          <cell r="AM90">
            <v>2297.4105399999999</v>
          </cell>
          <cell r="AQ90">
            <v>133458.12557500001</v>
          </cell>
          <cell r="AR90">
            <v>1862.2280000000001</v>
          </cell>
          <cell r="AS90">
            <v>53444.769285000002</v>
          </cell>
          <cell r="AT90">
            <v>81</v>
          </cell>
          <cell r="AU90">
            <v>0</v>
          </cell>
          <cell r="AV90">
            <v>9258</v>
          </cell>
          <cell r="AW90">
            <v>0</v>
          </cell>
          <cell r="AX90">
            <v>270180.218826</v>
          </cell>
          <cell r="AY90">
            <v>28003.109999</v>
          </cell>
          <cell r="AZ90">
            <v>1174.4079999999999</v>
          </cell>
          <cell r="BA90">
            <v>88794.399774999998</v>
          </cell>
          <cell r="BB90">
            <v>12605.712000000001</v>
          </cell>
          <cell r="BD90">
            <v>598861.97146000003</v>
          </cell>
        </row>
        <row r="91">
          <cell r="J91" t="str">
            <v>A02</v>
          </cell>
          <cell r="L91">
            <v>0</v>
          </cell>
          <cell r="M91">
            <v>2.0272160000000001</v>
          </cell>
          <cell r="N91">
            <v>0.46085999999999999</v>
          </cell>
          <cell r="O91">
            <v>0</v>
          </cell>
          <cell r="P91">
            <v>0.22170300000000001</v>
          </cell>
          <cell r="Q91">
            <v>0.47399999999999998</v>
          </cell>
          <cell r="R91">
            <v>0</v>
          </cell>
          <cell r="S91">
            <v>3.9260429999999999</v>
          </cell>
          <cell r="T91">
            <v>10.520844</v>
          </cell>
          <cell r="U91">
            <v>27.539000000000001</v>
          </cell>
          <cell r="V91">
            <v>10.991557999999999</v>
          </cell>
          <cell r="W91">
            <v>0</v>
          </cell>
          <cell r="AB91">
            <v>0</v>
          </cell>
          <cell r="AC91">
            <v>-2.0272160000000001</v>
          </cell>
          <cell r="AD91">
            <v>0.56298999999999999</v>
          </cell>
          <cell r="AE91">
            <v>1</v>
          </cell>
          <cell r="AF91">
            <v>0.14391000000000001</v>
          </cell>
          <cell r="AG91">
            <v>1.4330000000000001</v>
          </cell>
          <cell r="AH91">
            <v>0</v>
          </cell>
          <cell r="AI91">
            <v>5.7469060000000001</v>
          </cell>
          <cell r="AJ91">
            <v>25.718966000000002</v>
          </cell>
          <cell r="AK91">
            <v>35.7883</v>
          </cell>
          <cell r="AL91">
            <v>16.356521999999998</v>
          </cell>
          <cell r="AM91">
            <v>0</v>
          </cell>
          <cell r="AQ91">
            <v>0</v>
          </cell>
          <cell r="AR91">
            <v>0</v>
          </cell>
          <cell r="AS91">
            <v>3.93</v>
          </cell>
          <cell r="AT91">
            <v>5</v>
          </cell>
          <cell r="AU91">
            <v>0.55755699999999997</v>
          </cell>
          <cell r="AV91">
            <v>9</v>
          </cell>
          <cell r="AW91">
            <v>0</v>
          </cell>
          <cell r="AX91">
            <v>48.64</v>
          </cell>
          <cell r="AY91">
            <v>225.707112</v>
          </cell>
          <cell r="AZ91">
            <v>349.452</v>
          </cell>
          <cell r="BA91">
            <v>137.426277</v>
          </cell>
          <cell r="BB91">
            <v>0</v>
          </cell>
          <cell r="BD91">
            <v>779.71294599999999</v>
          </cell>
        </row>
        <row r="92">
          <cell r="J92" t="str">
            <v>A03</v>
          </cell>
          <cell r="L92">
            <v>328.48400299999997</v>
          </cell>
          <cell r="M92">
            <v>60.434463000000001</v>
          </cell>
          <cell r="N92">
            <v>175.27525</v>
          </cell>
          <cell r="O92">
            <v>0</v>
          </cell>
          <cell r="P92">
            <v>0</v>
          </cell>
          <cell r="Q92">
            <v>11.948</v>
          </cell>
          <cell r="R92">
            <v>0</v>
          </cell>
          <cell r="S92">
            <v>108.41462</v>
          </cell>
          <cell r="T92">
            <v>245.075321</v>
          </cell>
          <cell r="U92">
            <v>0.16700000000000001</v>
          </cell>
          <cell r="V92">
            <v>75.474633999999995</v>
          </cell>
          <cell r="W92">
            <v>0</v>
          </cell>
          <cell r="AB92">
            <v>328.08317099999999</v>
          </cell>
          <cell r="AC92">
            <v>-55.880499999999998</v>
          </cell>
          <cell r="AD92">
            <v>642.40890999999999</v>
          </cell>
          <cell r="AE92">
            <v>0</v>
          </cell>
          <cell r="AF92">
            <v>0</v>
          </cell>
          <cell r="AG92">
            <v>36.106000000000002</v>
          </cell>
          <cell r="AH92">
            <v>0</v>
          </cell>
          <cell r="AI92">
            <v>143.58804900000001</v>
          </cell>
          <cell r="AJ92">
            <v>276.492886</v>
          </cell>
          <cell r="AK92">
            <v>0.39500000000000002</v>
          </cell>
          <cell r="AL92">
            <v>189.571629</v>
          </cell>
          <cell r="AM92">
            <v>0</v>
          </cell>
          <cell r="AQ92">
            <v>4073.9292099999998</v>
          </cell>
          <cell r="AR92">
            <v>19.978999999999999</v>
          </cell>
          <cell r="AS92">
            <v>13394.027743999999</v>
          </cell>
          <cell r="AT92">
            <v>0</v>
          </cell>
          <cell r="AU92">
            <v>0</v>
          </cell>
          <cell r="AV92">
            <v>650</v>
          </cell>
          <cell r="AW92">
            <v>0</v>
          </cell>
          <cell r="AX92">
            <v>1788.6919190000001</v>
          </cell>
          <cell r="AY92">
            <v>4748.5536439999996</v>
          </cell>
          <cell r="AZ92">
            <v>0.875</v>
          </cell>
          <cell r="BA92">
            <v>3056.3914049999998</v>
          </cell>
          <cell r="BB92">
            <v>1.5269999999999999</v>
          </cell>
          <cell r="BD92">
            <v>27733.974921999998</v>
          </cell>
        </row>
        <row r="93">
          <cell r="J93" t="str">
            <v>A04</v>
          </cell>
          <cell r="L93">
            <v>234.207256</v>
          </cell>
          <cell r="M93">
            <v>1.904331</v>
          </cell>
          <cell r="N93">
            <v>17.476929999999999</v>
          </cell>
          <cell r="O93">
            <v>1</v>
          </cell>
          <cell r="P93">
            <v>0</v>
          </cell>
          <cell r="Q93">
            <v>0.97899999999999998</v>
          </cell>
          <cell r="R93">
            <v>0</v>
          </cell>
          <cell r="S93">
            <v>11.468517</v>
          </cell>
          <cell r="T93">
            <v>185.18989199999999</v>
          </cell>
          <cell r="U93">
            <v>1.242</v>
          </cell>
          <cell r="V93">
            <v>31</v>
          </cell>
          <cell r="W93">
            <v>0</v>
          </cell>
          <cell r="AB93">
            <v>323.31368300000003</v>
          </cell>
          <cell r="AC93">
            <v>2.2559499999999999</v>
          </cell>
          <cell r="AD93">
            <v>23.64263</v>
          </cell>
          <cell r="AE93">
            <v>1</v>
          </cell>
          <cell r="AF93">
            <v>0</v>
          </cell>
          <cell r="AG93">
            <v>2.9569999999999999</v>
          </cell>
          <cell r="AH93">
            <v>0</v>
          </cell>
          <cell r="AI93">
            <v>14.738072000000001</v>
          </cell>
          <cell r="AJ93">
            <v>263.34705700000001</v>
          </cell>
          <cell r="AK93">
            <v>2.3849999999999998</v>
          </cell>
          <cell r="AL93">
            <v>74</v>
          </cell>
          <cell r="AM93">
            <v>0.62017999999999995</v>
          </cell>
          <cell r="AQ93">
            <v>4242.0595199999998</v>
          </cell>
          <cell r="AR93">
            <v>21.675000000000001</v>
          </cell>
          <cell r="AS93">
            <v>194.86410000000001</v>
          </cell>
          <cell r="AT93">
            <v>12</v>
          </cell>
          <cell r="AU93">
            <v>0</v>
          </cell>
          <cell r="AV93">
            <v>18</v>
          </cell>
          <cell r="AW93">
            <v>0</v>
          </cell>
          <cell r="AX93">
            <v>128.458</v>
          </cell>
          <cell r="AY93">
            <v>4976.0246349999998</v>
          </cell>
          <cell r="AZ93">
            <v>28.539000000000001</v>
          </cell>
          <cell r="BA93">
            <v>797</v>
          </cell>
          <cell r="BB93">
            <v>0.69599999999999995</v>
          </cell>
          <cell r="BD93">
            <v>10419.316255</v>
          </cell>
        </row>
        <row r="94">
          <cell r="J94" t="str">
            <v>A05</v>
          </cell>
          <cell r="L94">
            <v>1.4336E-2</v>
          </cell>
          <cell r="M94">
            <v>0</v>
          </cell>
          <cell r="N94">
            <v>644.37883999999997</v>
          </cell>
          <cell r="O94">
            <v>3</v>
          </cell>
          <cell r="P94">
            <v>0</v>
          </cell>
          <cell r="Q94">
            <v>2.0259999999999998</v>
          </cell>
          <cell r="R94">
            <v>0</v>
          </cell>
          <cell r="S94">
            <v>1142.1138820000001</v>
          </cell>
          <cell r="T94">
            <v>520.83313499999997</v>
          </cell>
          <cell r="U94">
            <v>4.1449999999999996</v>
          </cell>
          <cell r="V94">
            <v>247.77873099999999</v>
          </cell>
          <cell r="W94">
            <v>0.93781999999999999</v>
          </cell>
          <cell r="AB94">
            <v>5.483E-3</v>
          </cell>
          <cell r="AC94">
            <v>133.65455</v>
          </cell>
          <cell r="AD94">
            <v>838.61514899999997</v>
          </cell>
          <cell r="AE94">
            <v>3</v>
          </cell>
          <cell r="AF94">
            <v>0</v>
          </cell>
          <cell r="AG94">
            <v>6.1239999999999997</v>
          </cell>
          <cell r="AH94">
            <v>0</v>
          </cell>
          <cell r="AI94">
            <v>1259.1897570000001</v>
          </cell>
          <cell r="AJ94">
            <v>550.79129999999998</v>
          </cell>
          <cell r="AK94">
            <v>8.1738300000000006</v>
          </cell>
          <cell r="AL94">
            <v>397.344717</v>
          </cell>
          <cell r="AM94">
            <v>7.1649100000000008</v>
          </cell>
          <cell r="AQ94">
            <v>-2E-3</v>
          </cell>
          <cell r="AR94">
            <v>635.47400000000005</v>
          </cell>
          <cell r="AS94">
            <v>7400.7475130000003</v>
          </cell>
          <cell r="AT94">
            <v>30</v>
          </cell>
          <cell r="AU94">
            <v>0</v>
          </cell>
          <cell r="AV94">
            <v>40</v>
          </cell>
          <cell r="AW94">
            <v>0</v>
          </cell>
          <cell r="AX94">
            <v>14445.757341</v>
          </cell>
          <cell r="AY94">
            <v>5166.3805140000004</v>
          </cell>
          <cell r="AZ94">
            <v>82.299000000000007</v>
          </cell>
          <cell r="BA94">
            <v>2622.7093540000001</v>
          </cell>
          <cell r="BB94">
            <v>48.96</v>
          </cell>
          <cell r="BD94">
            <v>30472.325721999998</v>
          </cell>
        </row>
        <row r="95">
          <cell r="J95" t="str">
            <v>B06</v>
          </cell>
          <cell r="L95">
            <v>756.02771199999995</v>
          </cell>
          <cell r="M95">
            <v>3.8949500000000001</v>
          </cell>
          <cell r="N95">
            <v>6.1908599999999998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6.8563859999999996</v>
          </cell>
          <cell r="T95">
            <v>16.385670999999999</v>
          </cell>
          <cell r="U95">
            <v>0</v>
          </cell>
          <cell r="V95">
            <v>136</v>
          </cell>
          <cell r="W95">
            <v>0</v>
          </cell>
          <cell r="AB95">
            <v>740.53742699999998</v>
          </cell>
          <cell r="AC95">
            <v>-3.8949500000000001</v>
          </cell>
          <cell r="AD95">
            <v>12.5573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5.0506529999999996</v>
          </cell>
          <cell r="AJ95">
            <v>10.812225</v>
          </cell>
          <cell r="AK95">
            <v>0</v>
          </cell>
          <cell r="AL95">
            <v>147</v>
          </cell>
          <cell r="AM95">
            <v>0</v>
          </cell>
          <cell r="AQ95">
            <v>10818.996279999999</v>
          </cell>
          <cell r="AR95">
            <v>0</v>
          </cell>
          <cell r="AS95">
            <v>99.874122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108.926485</v>
          </cell>
          <cell r="AY95">
            <v>87.941404000000006</v>
          </cell>
          <cell r="AZ95">
            <v>0</v>
          </cell>
          <cell r="BA95">
            <v>1526</v>
          </cell>
          <cell r="BB95">
            <v>0</v>
          </cell>
          <cell r="BD95">
            <v>12641.738290999998</v>
          </cell>
        </row>
        <row r="96">
          <cell r="J96" t="str">
            <v>B07</v>
          </cell>
          <cell r="L96">
            <v>127.426422</v>
          </cell>
          <cell r="M96">
            <v>0</v>
          </cell>
          <cell r="N96">
            <v>9.6036099999999998</v>
          </cell>
          <cell r="O96">
            <v>0</v>
          </cell>
          <cell r="P96">
            <v>0</v>
          </cell>
          <cell r="Q96">
            <v>60.392000000000003</v>
          </cell>
          <cell r="R96">
            <v>0</v>
          </cell>
          <cell r="S96">
            <v>2.2413029999999998</v>
          </cell>
          <cell r="T96">
            <v>1.3136019999999999</v>
          </cell>
          <cell r="U96">
            <v>0</v>
          </cell>
          <cell r="V96">
            <v>2</v>
          </cell>
          <cell r="W96">
            <v>0</v>
          </cell>
          <cell r="AB96">
            <v>1175.0119950000001</v>
          </cell>
          <cell r="AC96">
            <v>0</v>
          </cell>
          <cell r="AD96">
            <v>5.8853400000000002</v>
          </cell>
          <cell r="AE96">
            <v>0</v>
          </cell>
          <cell r="AF96">
            <v>0</v>
          </cell>
          <cell r="AG96">
            <v>182.49799999999999</v>
          </cell>
          <cell r="AH96">
            <v>0</v>
          </cell>
          <cell r="AI96">
            <v>2.9739059999999999</v>
          </cell>
          <cell r="AJ96">
            <v>2.1211359999999999</v>
          </cell>
          <cell r="AK96">
            <v>0</v>
          </cell>
          <cell r="AL96">
            <v>1</v>
          </cell>
          <cell r="AM96">
            <v>0</v>
          </cell>
          <cell r="AQ96">
            <v>17108.219840000002</v>
          </cell>
          <cell r="AR96">
            <v>0</v>
          </cell>
          <cell r="AS96">
            <v>43.446024999999999</v>
          </cell>
          <cell r="AT96">
            <v>0</v>
          </cell>
          <cell r="AU96">
            <v>0</v>
          </cell>
          <cell r="AV96">
            <v>3331</v>
          </cell>
          <cell r="AW96">
            <v>0</v>
          </cell>
          <cell r="AX96">
            <v>25.72</v>
          </cell>
          <cell r="AY96">
            <v>12.910351</v>
          </cell>
          <cell r="AZ96">
            <v>0</v>
          </cell>
          <cell r="BA96">
            <v>13</v>
          </cell>
          <cell r="BB96">
            <v>0</v>
          </cell>
          <cell r="BD96">
            <v>20534.296216000002</v>
          </cell>
        </row>
        <row r="97">
          <cell r="J97" t="str">
            <v>B08-B10</v>
          </cell>
          <cell r="L97">
            <v>590.67817600000001</v>
          </cell>
          <cell r="M97">
            <v>5.8878149999999998</v>
          </cell>
          <cell r="N97">
            <v>804.42412000000002</v>
          </cell>
          <cell r="O97">
            <v>0</v>
          </cell>
          <cell r="P97">
            <v>0</v>
          </cell>
          <cell r="Q97">
            <v>10.72</v>
          </cell>
          <cell r="R97">
            <v>0</v>
          </cell>
          <cell r="S97">
            <v>334.93078200000002</v>
          </cell>
          <cell r="T97">
            <v>322.35497199999998</v>
          </cell>
          <cell r="U97">
            <v>0</v>
          </cell>
          <cell r="V97">
            <v>187</v>
          </cell>
          <cell r="W97">
            <v>0</v>
          </cell>
          <cell r="AB97">
            <v>1444.0654050000001</v>
          </cell>
          <cell r="AC97">
            <v>3.0189240000000002</v>
          </cell>
          <cell r="AD97">
            <v>1663.86823</v>
          </cell>
          <cell r="AE97">
            <v>0</v>
          </cell>
          <cell r="AF97">
            <v>0</v>
          </cell>
          <cell r="AG97">
            <v>32.395000000000003</v>
          </cell>
          <cell r="AH97">
            <v>0</v>
          </cell>
          <cell r="AI97">
            <v>941.58850699999994</v>
          </cell>
          <cell r="AJ97">
            <v>257.39261599999998</v>
          </cell>
          <cell r="AK97">
            <v>0</v>
          </cell>
          <cell r="AL97">
            <v>195</v>
          </cell>
          <cell r="AM97">
            <v>53.089309999999998</v>
          </cell>
          <cell r="AQ97">
            <v>17071.563699999999</v>
          </cell>
          <cell r="AR97">
            <v>26.879000000000001</v>
          </cell>
          <cell r="AS97">
            <v>41371.572169999999</v>
          </cell>
          <cell r="AT97">
            <v>0</v>
          </cell>
          <cell r="AU97">
            <v>0</v>
          </cell>
          <cell r="AV97">
            <v>336</v>
          </cell>
          <cell r="AW97">
            <v>0</v>
          </cell>
          <cell r="AX97">
            <v>17511.04767</v>
          </cell>
          <cell r="AY97">
            <v>2547.8115069999999</v>
          </cell>
          <cell r="AZ97">
            <v>0</v>
          </cell>
          <cell r="BA97">
            <v>2032</v>
          </cell>
          <cell r="BB97">
            <v>491.149</v>
          </cell>
          <cell r="BD97">
            <v>81388.02304700001</v>
          </cell>
        </row>
        <row r="98">
          <cell r="J98" t="str">
            <v>C110-C111</v>
          </cell>
          <cell r="L98">
            <v>2364.7202659999998</v>
          </cell>
          <cell r="M98">
            <v>0</v>
          </cell>
          <cell r="N98">
            <v>105.09497</v>
          </cell>
          <cell r="O98">
            <v>1</v>
          </cell>
          <cell r="P98">
            <v>0</v>
          </cell>
          <cell r="Q98">
            <v>33.308999999999997</v>
          </cell>
          <cell r="R98">
            <v>0</v>
          </cell>
          <cell r="S98">
            <v>1499.4383929999999</v>
          </cell>
          <cell r="T98">
            <v>485.24669799999998</v>
          </cell>
          <cell r="U98">
            <v>0.27800000000000002</v>
          </cell>
          <cell r="V98">
            <v>139.981066</v>
          </cell>
          <cell r="W98">
            <v>0</v>
          </cell>
          <cell r="AB98">
            <v>6011.4123520000003</v>
          </cell>
          <cell r="AC98">
            <v>15.933669999999999</v>
          </cell>
          <cell r="AD98">
            <v>134.34048000000001</v>
          </cell>
          <cell r="AE98">
            <v>1</v>
          </cell>
          <cell r="AF98">
            <v>0</v>
          </cell>
          <cell r="AG98">
            <v>100.657</v>
          </cell>
          <cell r="AH98">
            <v>0</v>
          </cell>
          <cell r="AI98">
            <v>3497.9168059999997</v>
          </cell>
          <cell r="AJ98">
            <v>1230.5030670000001</v>
          </cell>
          <cell r="AK98">
            <v>0.22600000000000001</v>
          </cell>
          <cell r="AL98">
            <v>308.38591200000002</v>
          </cell>
          <cell r="AM98">
            <v>89.36524</v>
          </cell>
          <cell r="AQ98">
            <v>89145.030985999998</v>
          </cell>
          <cell r="AR98">
            <v>66.881</v>
          </cell>
          <cell r="AS98">
            <v>1408.233056</v>
          </cell>
          <cell r="AT98">
            <v>9</v>
          </cell>
          <cell r="AU98">
            <v>0</v>
          </cell>
          <cell r="AV98">
            <v>702</v>
          </cell>
          <cell r="AW98">
            <v>0</v>
          </cell>
          <cell r="AX98">
            <v>40876.915756000002</v>
          </cell>
          <cell r="AY98">
            <v>13068.650277000001</v>
          </cell>
          <cell r="AZ98">
            <v>1.663</v>
          </cell>
          <cell r="BA98">
            <v>3240.329205</v>
          </cell>
          <cell r="BB98">
            <v>818.37400000000002</v>
          </cell>
          <cell r="BD98">
            <v>149337.07728</v>
          </cell>
        </row>
        <row r="99">
          <cell r="J99" t="str">
            <v>C112</v>
          </cell>
          <cell r="L99">
            <v>0</v>
          </cell>
          <cell r="M99">
            <v>0</v>
          </cell>
          <cell r="N99">
            <v>8.9915699999999994</v>
          </cell>
          <cell r="O99">
            <v>0</v>
          </cell>
          <cell r="P99">
            <v>0</v>
          </cell>
          <cell r="Q99">
            <v>5.2619999999999996</v>
          </cell>
          <cell r="R99">
            <v>0</v>
          </cell>
          <cell r="S99">
            <v>572.13959799999998</v>
          </cell>
          <cell r="T99">
            <v>106.74973799999999</v>
          </cell>
          <cell r="U99">
            <v>0</v>
          </cell>
          <cell r="V99">
            <v>12</v>
          </cell>
          <cell r="W99">
            <v>0</v>
          </cell>
          <cell r="AB99">
            <v>0</v>
          </cell>
          <cell r="AC99">
            <v>0.31858700000000001</v>
          </cell>
          <cell r="AD99">
            <v>11.207800000000001</v>
          </cell>
          <cell r="AE99">
            <v>0</v>
          </cell>
          <cell r="AF99">
            <v>0</v>
          </cell>
          <cell r="AG99">
            <v>15.9</v>
          </cell>
          <cell r="AH99">
            <v>0</v>
          </cell>
          <cell r="AI99">
            <v>1356.7238909999999</v>
          </cell>
          <cell r="AJ99">
            <v>224.73406900000001</v>
          </cell>
          <cell r="AK99">
            <v>0</v>
          </cell>
          <cell r="AL99">
            <v>14</v>
          </cell>
          <cell r="AM99">
            <v>0</v>
          </cell>
          <cell r="AQ99">
            <v>0</v>
          </cell>
          <cell r="AR99">
            <v>2.7719999999999998</v>
          </cell>
          <cell r="AS99">
            <v>121.239839</v>
          </cell>
          <cell r="AT99">
            <v>0</v>
          </cell>
          <cell r="AU99">
            <v>0</v>
          </cell>
          <cell r="AV99">
            <v>111</v>
          </cell>
          <cell r="AW99">
            <v>0</v>
          </cell>
          <cell r="AX99">
            <v>16548.492560999999</v>
          </cell>
          <cell r="AY99">
            <v>2033.436107</v>
          </cell>
          <cell r="AZ99">
            <v>0</v>
          </cell>
          <cell r="BA99">
            <v>143</v>
          </cell>
          <cell r="BB99">
            <v>0</v>
          </cell>
          <cell r="BD99">
            <v>18959.940506999999</v>
          </cell>
        </row>
        <row r="100">
          <cell r="J100" t="str">
            <v>C113</v>
          </cell>
          <cell r="L100">
            <v>684.57421399999998</v>
          </cell>
          <cell r="M100">
            <v>26.603707</v>
          </cell>
          <cell r="N100">
            <v>62.29522</v>
          </cell>
          <cell r="O100">
            <v>0</v>
          </cell>
          <cell r="P100">
            <v>0</v>
          </cell>
          <cell r="Q100">
            <v>1481.5219999999999</v>
          </cell>
          <cell r="R100">
            <v>0</v>
          </cell>
          <cell r="S100">
            <v>1632.5502389999999</v>
          </cell>
          <cell r="T100">
            <v>406.327853</v>
          </cell>
          <cell r="U100">
            <v>4.0869999999999997</v>
          </cell>
          <cell r="V100">
            <v>70</v>
          </cell>
          <cell r="W100">
            <v>0</v>
          </cell>
          <cell r="AB100">
            <v>13023.909356999999</v>
          </cell>
          <cell r="AC100">
            <v>34.992261999999997</v>
          </cell>
          <cell r="AD100">
            <v>71.964079999999996</v>
          </cell>
          <cell r="AE100">
            <v>0</v>
          </cell>
          <cell r="AF100">
            <v>0</v>
          </cell>
          <cell r="AG100">
            <v>4494.6600000000008</v>
          </cell>
          <cell r="AH100">
            <v>0</v>
          </cell>
          <cell r="AI100">
            <v>5438.2478899999996</v>
          </cell>
          <cell r="AJ100">
            <v>2278.8722710000002</v>
          </cell>
          <cell r="AK100">
            <v>4.4249999999999998</v>
          </cell>
          <cell r="AL100">
            <v>67</v>
          </cell>
          <cell r="AM100">
            <v>0</v>
          </cell>
          <cell r="AQ100">
            <v>176240.10063999999</v>
          </cell>
          <cell r="AR100">
            <v>333.80599999999998</v>
          </cell>
          <cell r="AS100">
            <v>1190.6556780000001</v>
          </cell>
          <cell r="AT100">
            <v>0</v>
          </cell>
          <cell r="AU100">
            <v>0</v>
          </cell>
          <cell r="AV100">
            <v>15141</v>
          </cell>
          <cell r="AW100">
            <v>0</v>
          </cell>
          <cell r="AX100">
            <v>64758.107070999999</v>
          </cell>
          <cell r="AY100">
            <v>28970.013694000001</v>
          </cell>
          <cell r="AZ100">
            <v>41.865000000000002</v>
          </cell>
          <cell r="BA100">
            <v>595</v>
          </cell>
          <cell r="BB100">
            <v>0</v>
          </cell>
          <cell r="BD100">
            <v>287270.548083</v>
          </cell>
        </row>
        <row r="101">
          <cell r="J101" t="str">
            <v>C114</v>
          </cell>
          <cell r="L101">
            <v>1833.633791</v>
          </cell>
          <cell r="M101">
            <v>8.8843720000000008</v>
          </cell>
          <cell r="N101">
            <v>40.624420000000001</v>
          </cell>
          <cell r="O101">
            <v>0</v>
          </cell>
          <cell r="P101">
            <v>0</v>
          </cell>
          <cell r="Q101">
            <v>8.1639999999999997</v>
          </cell>
          <cell r="R101">
            <v>0</v>
          </cell>
          <cell r="S101">
            <v>56.634532</v>
          </cell>
          <cell r="T101">
            <v>99.218570999999997</v>
          </cell>
          <cell r="U101">
            <v>0</v>
          </cell>
          <cell r="V101">
            <v>102.116491</v>
          </cell>
          <cell r="W101">
            <v>16.602699999999999</v>
          </cell>
          <cell r="AB101">
            <v>3291.6667899999998</v>
          </cell>
          <cell r="AC101">
            <v>11.105784999999999</v>
          </cell>
          <cell r="AD101">
            <v>39.629992999999999</v>
          </cell>
          <cell r="AE101">
            <v>0</v>
          </cell>
          <cell r="AF101">
            <v>0</v>
          </cell>
          <cell r="AG101">
            <v>24.672000000000001</v>
          </cell>
          <cell r="AH101">
            <v>0</v>
          </cell>
          <cell r="AI101">
            <v>95.920867000000001</v>
          </cell>
          <cell r="AJ101">
            <v>39.961008999999997</v>
          </cell>
          <cell r="AK101">
            <v>0</v>
          </cell>
          <cell r="AL101">
            <v>194.75150100000002</v>
          </cell>
          <cell r="AM101">
            <v>14.053419999999999</v>
          </cell>
          <cell r="AQ101">
            <v>48305.534082000006</v>
          </cell>
          <cell r="AR101">
            <v>92.01</v>
          </cell>
          <cell r="AS101">
            <v>409.79325999999998</v>
          </cell>
          <cell r="AT101">
            <v>0</v>
          </cell>
          <cell r="AU101">
            <v>0</v>
          </cell>
          <cell r="AV101">
            <v>186</v>
          </cell>
          <cell r="AW101">
            <v>0</v>
          </cell>
          <cell r="AX101">
            <v>1298.325793</v>
          </cell>
          <cell r="AY101">
            <v>568.27580799999998</v>
          </cell>
          <cell r="AZ101">
            <v>0</v>
          </cell>
          <cell r="BA101">
            <v>2046.834372</v>
          </cell>
          <cell r="BB101">
            <v>204.495</v>
          </cell>
          <cell r="BD101">
            <v>53111.268315000008</v>
          </cell>
        </row>
        <row r="102">
          <cell r="J102" t="str">
            <v>C115-C119</v>
          </cell>
          <cell r="L102">
            <v>1946.8422519999999</v>
          </cell>
          <cell r="M102">
            <v>0</v>
          </cell>
          <cell r="N102">
            <v>215.67762999999999</v>
          </cell>
          <cell r="O102">
            <v>0</v>
          </cell>
          <cell r="P102">
            <v>0</v>
          </cell>
          <cell r="Q102">
            <v>93.716999999999999</v>
          </cell>
          <cell r="R102">
            <v>0</v>
          </cell>
          <cell r="S102">
            <v>222.715574</v>
          </cell>
          <cell r="T102">
            <v>238.24665400000001</v>
          </cell>
          <cell r="U102">
            <v>17.506</v>
          </cell>
          <cell r="V102">
            <v>564.99392399999999</v>
          </cell>
          <cell r="W102">
            <v>1.8896999999999999</v>
          </cell>
          <cell r="AB102">
            <v>3382.1184710000002</v>
          </cell>
          <cell r="AC102">
            <v>229.76338999999999</v>
          </cell>
          <cell r="AD102">
            <v>376.43917800000003</v>
          </cell>
          <cell r="AE102">
            <v>0</v>
          </cell>
          <cell r="AF102">
            <v>0</v>
          </cell>
          <cell r="AG102">
            <v>283.20400000000001</v>
          </cell>
          <cell r="AH102">
            <v>0</v>
          </cell>
          <cell r="AI102">
            <v>340.20356500000003</v>
          </cell>
          <cell r="AJ102">
            <v>313.514072</v>
          </cell>
          <cell r="AK102">
            <v>20.401869999999999</v>
          </cell>
          <cell r="AL102">
            <v>1130.9926820000001</v>
          </cell>
          <cell r="AM102">
            <v>3.59477</v>
          </cell>
          <cell r="AQ102">
            <v>47854.252507999998</v>
          </cell>
          <cell r="AR102">
            <v>1176.538</v>
          </cell>
          <cell r="AS102">
            <v>4074.9653250000001</v>
          </cell>
          <cell r="AT102">
            <v>0</v>
          </cell>
          <cell r="AU102">
            <v>0</v>
          </cell>
          <cell r="AV102">
            <v>2471</v>
          </cell>
          <cell r="AW102">
            <v>0</v>
          </cell>
          <cell r="AX102">
            <v>4066.9420610000002</v>
          </cell>
          <cell r="AY102">
            <v>3245.7097859999999</v>
          </cell>
          <cell r="AZ102">
            <v>218.066</v>
          </cell>
          <cell r="BA102">
            <v>10922.943788</v>
          </cell>
          <cell r="BB102">
            <v>31.965</v>
          </cell>
          <cell r="BD102">
            <v>74062.382467999996</v>
          </cell>
        </row>
        <row r="103">
          <cell r="J103" t="str">
            <v>C12</v>
          </cell>
          <cell r="L103">
            <v>299.69902200000001</v>
          </cell>
          <cell r="M103">
            <v>0</v>
          </cell>
          <cell r="N103">
            <v>84.357900000000001</v>
          </cell>
          <cell r="O103">
            <v>0</v>
          </cell>
          <cell r="P103">
            <v>0</v>
          </cell>
          <cell r="Q103">
            <v>8.5709999999999997</v>
          </cell>
          <cell r="R103">
            <v>0</v>
          </cell>
          <cell r="S103">
            <v>688.72785199999998</v>
          </cell>
          <cell r="T103">
            <v>204.627557</v>
          </cell>
          <cell r="U103">
            <v>0.24199999999999999</v>
          </cell>
          <cell r="V103">
            <v>73</v>
          </cell>
          <cell r="W103">
            <v>0</v>
          </cell>
          <cell r="AB103">
            <v>540.71360600000003</v>
          </cell>
          <cell r="AC103">
            <v>11.645656000000001</v>
          </cell>
          <cell r="AD103">
            <v>118.98747899999999</v>
          </cell>
          <cell r="AE103">
            <v>0</v>
          </cell>
          <cell r="AF103">
            <v>0</v>
          </cell>
          <cell r="AG103">
            <v>25.9</v>
          </cell>
          <cell r="AH103">
            <v>0</v>
          </cell>
          <cell r="AI103">
            <v>902.48385699999994</v>
          </cell>
          <cell r="AJ103">
            <v>133.886608</v>
          </cell>
          <cell r="AK103">
            <v>0.23499999999999999</v>
          </cell>
          <cell r="AL103">
            <v>135</v>
          </cell>
          <cell r="AM103">
            <v>0</v>
          </cell>
          <cell r="AQ103">
            <v>6532.5828979999997</v>
          </cell>
          <cell r="AR103">
            <v>50.838999999999999</v>
          </cell>
          <cell r="AS103">
            <v>1995.98298</v>
          </cell>
          <cell r="AT103">
            <v>0</v>
          </cell>
          <cell r="AU103">
            <v>0</v>
          </cell>
          <cell r="AV103">
            <v>175</v>
          </cell>
          <cell r="AW103">
            <v>0</v>
          </cell>
          <cell r="AX103">
            <v>10835.257839</v>
          </cell>
          <cell r="AY103">
            <v>1463.9323919999999</v>
          </cell>
          <cell r="AZ103">
            <v>2.4390000000000001</v>
          </cell>
          <cell r="BA103">
            <v>1263</v>
          </cell>
          <cell r="BB103">
            <v>0</v>
          </cell>
          <cell r="BD103">
            <v>22319.034108999997</v>
          </cell>
        </row>
        <row r="104">
          <cell r="J104" t="str">
            <v>C13</v>
          </cell>
          <cell r="L104">
            <v>541.327181</v>
          </cell>
          <cell r="M104">
            <v>54.531781000000002</v>
          </cell>
          <cell r="N104">
            <v>219.52903000000001</v>
          </cell>
          <cell r="O104">
            <v>0</v>
          </cell>
          <cell r="P104">
            <v>0</v>
          </cell>
          <cell r="Q104">
            <v>13.073</v>
          </cell>
          <cell r="R104">
            <v>0</v>
          </cell>
          <cell r="S104">
            <v>295.950174</v>
          </cell>
          <cell r="T104">
            <v>103.529203</v>
          </cell>
          <cell r="U104">
            <v>17.763000000000002</v>
          </cell>
          <cell r="V104">
            <v>87</v>
          </cell>
          <cell r="W104">
            <v>2.6992400000000001</v>
          </cell>
          <cell r="AB104">
            <v>955.03803099999993</v>
          </cell>
          <cell r="AC104">
            <v>55.644305000000003</v>
          </cell>
          <cell r="AD104">
            <v>260.64174500000001</v>
          </cell>
          <cell r="AE104">
            <v>1</v>
          </cell>
          <cell r="AF104">
            <v>0</v>
          </cell>
          <cell r="AG104">
            <v>39.506</v>
          </cell>
          <cell r="AH104">
            <v>0</v>
          </cell>
          <cell r="AI104">
            <v>493.38997499999999</v>
          </cell>
          <cell r="AJ104">
            <v>174.854106</v>
          </cell>
          <cell r="AK104">
            <v>18.865310000000001</v>
          </cell>
          <cell r="AL104">
            <v>127</v>
          </cell>
          <cell r="AM104">
            <v>3.4973399999999999</v>
          </cell>
          <cell r="AQ104">
            <v>12059.513614</v>
          </cell>
          <cell r="AR104">
            <v>506.11799999999999</v>
          </cell>
          <cell r="AS104">
            <v>2423.9540950000001</v>
          </cell>
          <cell r="AT104">
            <v>4</v>
          </cell>
          <cell r="AU104">
            <v>0</v>
          </cell>
          <cell r="AV104">
            <v>352</v>
          </cell>
          <cell r="AW104">
            <v>0</v>
          </cell>
          <cell r="AX104">
            <v>5783.1615330000004</v>
          </cell>
          <cell r="AY104">
            <v>1946.6570059999999</v>
          </cell>
          <cell r="AZ104">
            <v>184.48099999999999</v>
          </cell>
          <cell r="BA104">
            <v>1027</v>
          </cell>
          <cell r="BB104">
            <v>71.837999999999994</v>
          </cell>
          <cell r="BD104">
            <v>24358.723247999998</v>
          </cell>
        </row>
        <row r="105">
          <cell r="J105" t="str">
            <v>C14</v>
          </cell>
          <cell r="L105">
            <v>909.76638400000002</v>
          </cell>
          <cell r="M105">
            <v>29.176120000000001</v>
          </cell>
          <cell r="N105">
            <v>465.93554999999998</v>
          </cell>
          <cell r="O105">
            <v>0</v>
          </cell>
          <cell r="P105">
            <v>0</v>
          </cell>
          <cell r="Q105">
            <v>45.271999999999998</v>
          </cell>
          <cell r="R105">
            <v>0</v>
          </cell>
          <cell r="S105">
            <v>592.20469800000001</v>
          </cell>
          <cell r="T105">
            <v>631.93642999999997</v>
          </cell>
          <cell r="U105">
            <v>2.1059999999999999</v>
          </cell>
          <cell r="V105">
            <v>816</v>
          </cell>
          <cell r="W105">
            <v>0</v>
          </cell>
          <cell r="AB105">
            <v>1891.2484059999999</v>
          </cell>
          <cell r="AC105">
            <v>37.23319</v>
          </cell>
          <cell r="AD105">
            <v>1719.17003</v>
          </cell>
          <cell r="AE105">
            <v>0</v>
          </cell>
          <cell r="AF105">
            <v>0</v>
          </cell>
          <cell r="AG105">
            <v>136.80500000000001</v>
          </cell>
          <cell r="AH105">
            <v>0</v>
          </cell>
          <cell r="AI105">
            <v>866.53670099999999</v>
          </cell>
          <cell r="AJ105">
            <v>6333.0796040000005</v>
          </cell>
          <cell r="AK105">
            <v>1.27552</v>
          </cell>
          <cell r="AL105">
            <v>902</v>
          </cell>
          <cell r="AM105">
            <v>261.55585000000002</v>
          </cell>
          <cell r="AQ105">
            <v>42552.196100000001</v>
          </cell>
          <cell r="AR105">
            <v>302.17200000000003</v>
          </cell>
          <cell r="AS105">
            <v>28972.401078000003</v>
          </cell>
          <cell r="AT105">
            <v>0</v>
          </cell>
          <cell r="AU105">
            <v>0</v>
          </cell>
          <cell r="AV105">
            <v>858</v>
          </cell>
          <cell r="AW105">
            <v>0</v>
          </cell>
          <cell r="AX105">
            <v>10597.754034</v>
          </cell>
          <cell r="AY105">
            <v>110505.78230600001</v>
          </cell>
          <cell r="AZ105">
            <v>8.6679999999999993</v>
          </cell>
          <cell r="BA105">
            <v>12109</v>
          </cell>
          <cell r="BB105">
            <v>1599.068</v>
          </cell>
          <cell r="BD105">
            <v>207505.04151800001</v>
          </cell>
        </row>
        <row r="106">
          <cell r="J106" t="str">
            <v>C15</v>
          </cell>
          <cell r="L106">
            <v>129.89501000000001</v>
          </cell>
          <cell r="M106">
            <v>0.50148400000000004</v>
          </cell>
          <cell r="N106">
            <v>14.14981</v>
          </cell>
          <cell r="O106">
            <v>0</v>
          </cell>
          <cell r="P106">
            <v>0</v>
          </cell>
          <cell r="Q106">
            <v>0.97499999999999998</v>
          </cell>
          <cell r="R106">
            <v>0</v>
          </cell>
          <cell r="S106">
            <v>225.43741900000001</v>
          </cell>
          <cell r="T106">
            <v>395.74645199999998</v>
          </cell>
          <cell r="U106">
            <v>8.3000000000000004E-2</v>
          </cell>
          <cell r="V106">
            <v>302</v>
          </cell>
          <cell r="W106">
            <v>0</v>
          </cell>
          <cell r="AB106">
            <v>198.10007899999999</v>
          </cell>
          <cell r="AC106">
            <v>0.57691400000000004</v>
          </cell>
          <cell r="AD106">
            <v>17.235700000000001</v>
          </cell>
          <cell r="AE106">
            <v>0</v>
          </cell>
          <cell r="AF106">
            <v>0</v>
          </cell>
          <cell r="AG106">
            <v>2.9460000000000002</v>
          </cell>
          <cell r="AH106">
            <v>0</v>
          </cell>
          <cell r="AI106">
            <v>309.42428999999998</v>
          </cell>
          <cell r="AJ106">
            <v>1381.9630669999999</v>
          </cell>
          <cell r="AK106">
            <v>7.9000000000000001E-2</v>
          </cell>
          <cell r="AL106">
            <v>8036</v>
          </cell>
          <cell r="AM106">
            <v>0</v>
          </cell>
          <cell r="AQ106">
            <v>2400.6912900000002</v>
          </cell>
          <cell r="AR106">
            <v>4.5190000000000001</v>
          </cell>
          <cell r="AS106">
            <v>143.55510200000001</v>
          </cell>
          <cell r="AT106">
            <v>0</v>
          </cell>
          <cell r="AU106">
            <v>0</v>
          </cell>
          <cell r="AV106">
            <v>18</v>
          </cell>
          <cell r="AW106">
            <v>0</v>
          </cell>
          <cell r="AX106">
            <v>3941.4301690000002</v>
          </cell>
          <cell r="AY106">
            <v>24223.465301</v>
          </cell>
          <cell r="AZ106">
            <v>0.188</v>
          </cell>
          <cell r="BA106">
            <v>156153</v>
          </cell>
          <cell r="BB106">
            <v>0</v>
          </cell>
          <cell r="BD106">
            <v>186884.84886199998</v>
          </cell>
        </row>
        <row r="107">
          <cell r="J107" t="str">
            <v>C16</v>
          </cell>
          <cell r="L107">
            <v>0</v>
          </cell>
          <cell r="M107">
            <v>108.109206</v>
          </cell>
          <cell r="N107">
            <v>249.16551000000001</v>
          </cell>
          <cell r="O107">
            <v>0</v>
          </cell>
          <cell r="P107">
            <v>0.60367999999999999</v>
          </cell>
          <cell r="Q107">
            <v>11.913</v>
          </cell>
          <cell r="R107">
            <v>0</v>
          </cell>
          <cell r="S107">
            <v>56.952345999999999</v>
          </cell>
          <cell r="T107">
            <v>34.362538000000001</v>
          </cell>
          <cell r="U107">
            <v>26.852</v>
          </cell>
          <cell r="V107">
            <v>462</v>
          </cell>
          <cell r="W107">
            <v>0.74478</v>
          </cell>
          <cell r="AB107">
            <v>0</v>
          </cell>
          <cell r="AC107">
            <v>121.74249500000001</v>
          </cell>
          <cell r="AD107">
            <v>381.40074000000004</v>
          </cell>
          <cell r="AE107">
            <v>1</v>
          </cell>
          <cell r="AF107">
            <v>0.897173</v>
          </cell>
          <cell r="AG107">
            <v>35.999000000000002</v>
          </cell>
          <cell r="AH107">
            <v>0</v>
          </cell>
          <cell r="AI107">
            <v>89.721373</v>
          </cell>
          <cell r="AJ107">
            <v>39.708646999999999</v>
          </cell>
          <cell r="AK107">
            <v>36.90287</v>
          </cell>
          <cell r="AL107">
            <v>935</v>
          </cell>
          <cell r="AM107">
            <v>1.43638</v>
          </cell>
          <cell r="AQ107">
            <v>0</v>
          </cell>
          <cell r="AR107">
            <v>1087.8340000000001</v>
          </cell>
          <cell r="AS107">
            <v>3471.4923800000001</v>
          </cell>
          <cell r="AT107">
            <v>2</v>
          </cell>
          <cell r="AU107">
            <v>8.6062349999999999</v>
          </cell>
          <cell r="AV107">
            <v>204</v>
          </cell>
          <cell r="AW107">
            <v>0</v>
          </cell>
          <cell r="AX107">
            <v>822.34837200000004</v>
          </cell>
          <cell r="AY107">
            <v>380.33230600000002</v>
          </cell>
          <cell r="AZ107">
            <v>395.77699999999999</v>
          </cell>
          <cell r="BA107">
            <v>9281</v>
          </cell>
          <cell r="BB107">
            <v>23.631</v>
          </cell>
          <cell r="BD107">
            <v>15677.021293</v>
          </cell>
        </row>
        <row r="108">
          <cell r="J108" t="str">
            <v>C17</v>
          </cell>
          <cell r="L108">
            <v>343.841905</v>
          </cell>
          <cell r="M108">
            <v>13.827044000000001</v>
          </cell>
          <cell r="N108">
            <v>52.259540000000001</v>
          </cell>
          <cell r="O108">
            <v>0</v>
          </cell>
          <cell r="P108">
            <v>0</v>
          </cell>
          <cell r="Q108">
            <v>0.63700000000000001</v>
          </cell>
          <cell r="R108">
            <v>0</v>
          </cell>
          <cell r="S108">
            <v>32.339346999999997</v>
          </cell>
          <cell r="T108">
            <v>0</v>
          </cell>
          <cell r="U108">
            <v>0</v>
          </cell>
          <cell r="V108">
            <v>4</v>
          </cell>
          <cell r="W108">
            <v>0</v>
          </cell>
          <cell r="AB108">
            <v>712.96539399999995</v>
          </cell>
          <cell r="AC108">
            <v>14.923579999999999</v>
          </cell>
          <cell r="AD108">
            <v>64.229922999999999</v>
          </cell>
          <cell r="AE108">
            <v>0</v>
          </cell>
          <cell r="AF108">
            <v>0</v>
          </cell>
          <cell r="AG108">
            <v>3899.027</v>
          </cell>
          <cell r="AH108">
            <v>0</v>
          </cell>
          <cell r="AI108">
            <v>42.690461999999997</v>
          </cell>
          <cell r="AJ108">
            <v>0</v>
          </cell>
          <cell r="AK108">
            <v>0</v>
          </cell>
          <cell r="AL108">
            <v>6</v>
          </cell>
          <cell r="AM108">
            <v>0</v>
          </cell>
          <cell r="AQ108">
            <v>6615.9727999999996</v>
          </cell>
          <cell r="AR108">
            <v>125.155</v>
          </cell>
          <cell r="AS108">
            <v>543.13054699999998</v>
          </cell>
          <cell r="AT108">
            <v>0</v>
          </cell>
          <cell r="AU108">
            <v>0</v>
          </cell>
          <cell r="AV108">
            <v>63541</v>
          </cell>
          <cell r="AW108">
            <v>0</v>
          </cell>
          <cell r="AX108">
            <v>462.91984200000002</v>
          </cell>
          <cell r="AY108">
            <v>0</v>
          </cell>
          <cell r="AZ108">
            <v>0</v>
          </cell>
          <cell r="BA108">
            <v>41</v>
          </cell>
          <cell r="BB108">
            <v>0</v>
          </cell>
          <cell r="BD108">
            <v>71329.178188999998</v>
          </cell>
        </row>
        <row r="109">
          <cell r="J109" t="str">
            <v>C18</v>
          </cell>
          <cell r="L109">
            <v>269.43911700000001</v>
          </cell>
          <cell r="M109">
            <v>7.8723770000000002</v>
          </cell>
          <cell r="N109">
            <v>38.116779999999999</v>
          </cell>
          <cell r="O109">
            <v>0</v>
          </cell>
          <cell r="P109">
            <v>0</v>
          </cell>
          <cell r="Q109">
            <v>6.9160000000000004</v>
          </cell>
          <cell r="R109">
            <v>0</v>
          </cell>
          <cell r="S109">
            <v>133.12943000000001</v>
          </cell>
          <cell r="T109">
            <v>151.53592</v>
          </cell>
          <cell r="U109">
            <v>5.5570000000000004</v>
          </cell>
          <cell r="V109">
            <v>103</v>
          </cell>
          <cell r="W109">
            <v>0</v>
          </cell>
          <cell r="AB109">
            <v>549.05550600000004</v>
          </cell>
          <cell r="AC109">
            <v>9.1303420000000006</v>
          </cell>
          <cell r="AD109">
            <v>57.612349999999999</v>
          </cell>
          <cell r="AE109">
            <v>0</v>
          </cell>
          <cell r="AF109">
            <v>0</v>
          </cell>
          <cell r="AG109">
            <v>91.915999999999997</v>
          </cell>
          <cell r="AH109">
            <v>0</v>
          </cell>
          <cell r="AI109">
            <v>147.64733899999999</v>
          </cell>
          <cell r="AJ109">
            <v>293.88908500000002</v>
          </cell>
          <cell r="AK109">
            <v>6.18</v>
          </cell>
          <cell r="AL109">
            <v>171</v>
          </cell>
          <cell r="AM109">
            <v>0.48759000000000002</v>
          </cell>
          <cell r="AQ109">
            <v>7369.8632779999998</v>
          </cell>
          <cell r="AR109">
            <v>69.653000000000006</v>
          </cell>
          <cell r="AS109">
            <v>487.54678100000001</v>
          </cell>
          <cell r="AT109">
            <v>1</v>
          </cell>
          <cell r="AU109">
            <v>0</v>
          </cell>
          <cell r="AV109">
            <v>755</v>
          </cell>
          <cell r="AW109">
            <v>0</v>
          </cell>
          <cell r="AX109">
            <v>2038.8854260000001</v>
          </cell>
          <cell r="AY109">
            <v>3771.7648439999998</v>
          </cell>
          <cell r="AZ109">
            <v>64.756</v>
          </cell>
          <cell r="BA109">
            <v>1566</v>
          </cell>
          <cell r="BB109">
            <v>3.39</v>
          </cell>
          <cell r="BD109">
            <v>16127.859328999999</v>
          </cell>
        </row>
        <row r="110">
          <cell r="J110" t="str">
            <v>C19</v>
          </cell>
          <cell r="L110">
            <v>1883.969951</v>
          </cell>
          <cell r="M110">
            <v>3.6466310000000002</v>
          </cell>
          <cell r="N110">
            <v>142.99212</v>
          </cell>
          <cell r="O110">
            <v>0</v>
          </cell>
          <cell r="P110">
            <v>0</v>
          </cell>
          <cell r="Q110">
            <v>7.5620000000000003</v>
          </cell>
          <cell r="R110">
            <v>0</v>
          </cell>
          <cell r="S110">
            <v>81.655597</v>
          </cell>
          <cell r="T110">
            <v>99.420775000000006</v>
          </cell>
          <cell r="U110">
            <v>22.295000000000002</v>
          </cell>
          <cell r="V110">
            <v>695</v>
          </cell>
          <cell r="W110">
            <v>0</v>
          </cell>
          <cell r="AB110">
            <v>4072.7989729999999</v>
          </cell>
          <cell r="AC110">
            <v>3.7464620000000002</v>
          </cell>
          <cell r="AD110">
            <v>180.87106</v>
          </cell>
          <cell r="AE110">
            <v>0</v>
          </cell>
          <cell r="AF110">
            <v>0</v>
          </cell>
          <cell r="AG110">
            <v>22.852</v>
          </cell>
          <cell r="AH110">
            <v>0</v>
          </cell>
          <cell r="AI110">
            <v>104.01257200000001</v>
          </cell>
          <cell r="AJ110">
            <v>252.409952</v>
          </cell>
          <cell r="AK110">
            <v>31.914169999999999</v>
          </cell>
          <cell r="AL110">
            <v>1338</v>
          </cell>
          <cell r="AM110">
            <v>0</v>
          </cell>
          <cell r="AQ110">
            <v>53560.575837999997</v>
          </cell>
          <cell r="AR110">
            <v>28.401</v>
          </cell>
          <cell r="AS110">
            <v>2415.5477699999997</v>
          </cell>
          <cell r="AT110">
            <v>0</v>
          </cell>
          <cell r="AU110">
            <v>0</v>
          </cell>
          <cell r="AV110">
            <v>174</v>
          </cell>
          <cell r="AW110">
            <v>0</v>
          </cell>
          <cell r="AX110">
            <v>1127.882889</v>
          </cell>
          <cell r="AY110">
            <v>2544.4025799999999</v>
          </cell>
          <cell r="AZ110">
            <v>347.05799999999999</v>
          </cell>
          <cell r="BA110">
            <v>14767</v>
          </cell>
          <cell r="BB110">
            <v>0</v>
          </cell>
          <cell r="BD110">
            <v>74964.868076999992</v>
          </cell>
        </row>
        <row r="111">
          <cell r="J111" t="str">
            <v>C20</v>
          </cell>
          <cell r="L111">
            <v>263.21414299999998</v>
          </cell>
          <cell r="M111">
            <v>3.3866499999999999</v>
          </cell>
          <cell r="N111">
            <v>59.036749999999998</v>
          </cell>
          <cell r="O111">
            <v>0</v>
          </cell>
          <cell r="P111">
            <v>0</v>
          </cell>
          <cell r="Q111">
            <v>10.641999999999999</v>
          </cell>
          <cell r="R111">
            <v>0</v>
          </cell>
          <cell r="S111">
            <v>134.284222</v>
          </cell>
          <cell r="T111">
            <v>1363.9342650000001</v>
          </cell>
          <cell r="U111">
            <v>0.32300000000000001</v>
          </cell>
          <cell r="V111">
            <v>819.41124400000001</v>
          </cell>
          <cell r="W111">
            <v>0</v>
          </cell>
          <cell r="AB111">
            <v>512.51428699999997</v>
          </cell>
          <cell r="AC111">
            <v>4.2279710000000001</v>
          </cell>
          <cell r="AD111">
            <v>63.198630000000001</v>
          </cell>
          <cell r="AE111">
            <v>0</v>
          </cell>
          <cell r="AF111">
            <v>0</v>
          </cell>
          <cell r="AG111">
            <v>32.159999999999997</v>
          </cell>
          <cell r="AH111">
            <v>0</v>
          </cell>
          <cell r="AI111">
            <v>2751.4472369999999</v>
          </cell>
          <cell r="AJ111">
            <v>4261.2332429999997</v>
          </cell>
          <cell r="AK111">
            <v>0.40899999999999997</v>
          </cell>
          <cell r="AL111">
            <v>2455.495285</v>
          </cell>
          <cell r="AM111">
            <v>1.0804199999999999</v>
          </cell>
          <cell r="AQ111">
            <v>6358.5757299999996</v>
          </cell>
          <cell r="AR111">
            <v>36.417000000000002</v>
          </cell>
          <cell r="AS111">
            <v>583.87143500000002</v>
          </cell>
          <cell r="AT111">
            <v>0</v>
          </cell>
          <cell r="AU111">
            <v>0</v>
          </cell>
          <cell r="AV111">
            <v>205</v>
          </cell>
          <cell r="AW111">
            <v>0</v>
          </cell>
          <cell r="AX111">
            <v>64121.384380000003</v>
          </cell>
          <cell r="AY111">
            <v>40763.171965000001</v>
          </cell>
          <cell r="AZ111">
            <v>3.3610000000000002</v>
          </cell>
          <cell r="BA111">
            <v>35401.804916000001</v>
          </cell>
          <cell r="BB111">
            <v>6.6879999999999997</v>
          </cell>
          <cell r="BD111">
            <v>147480.27442600002</v>
          </cell>
        </row>
        <row r="112">
          <cell r="J112" t="str">
            <v>C21</v>
          </cell>
          <cell r="L112">
            <v>290.25782900000002</v>
          </cell>
          <cell r="M112">
            <v>0</v>
          </cell>
          <cell r="N112">
            <v>64.531350000000003</v>
          </cell>
          <cell r="O112">
            <v>0</v>
          </cell>
          <cell r="P112">
            <v>0.295487</v>
          </cell>
          <cell r="Q112">
            <v>11.185</v>
          </cell>
          <cell r="R112">
            <v>0</v>
          </cell>
          <cell r="S112">
            <v>290.37012499999997</v>
          </cell>
          <cell r="T112">
            <v>132.81455500000001</v>
          </cell>
          <cell r="U112">
            <v>17.658000000000001</v>
          </cell>
          <cell r="V112">
            <v>130</v>
          </cell>
          <cell r="W112">
            <v>0</v>
          </cell>
          <cell r="AB112">
            <v>422.18683199999998</v>
          </cell>
          <cell r="AC112">
            <v>0</v>
          </cell>
          <cell r="AD112">
            <v>88.879013</v>
          </cell>
          <cell r="AE112">
            <v>0</v>
          </cell>
          <cell r="AF112">
            <v>0.43079899999999999</v>
          </cell>
          <cell r="AG112">
            <v>33.798999999999999</v>
          </cell>
          <cell r="AH112">
            <v>0</v>
          </cell>
          <cell r="AI112">
            <v>1229.0813539999999</v>
          </cell>
          <cell r="AJ112">
            <v>4942.8225089999996</v>
          </cell>
          <cell r="AK112">
            <v>22.6313</v>
          </cell>
          <cell r="AL112">
            <v>135</v>
          </cell>
          <cell r="AM112">
            <v>0</v>
          </cell>
          <cell r="AQ112">
            <v>5435.8903499999997</v>
          </cell>
          <cell r="AR112">
            <v>0</v>
          </cell>
          <cell r="AS112">
            <v>721.74184200000002</v>
          </cell>
          <cell r="AT112">
            <v>0</v>
          </cell>
          <cell r="AU112">
            <v>3.3840659999999998</v>
          </cell>
          <cell r="AV112">
            <v>247</v>
          </cell>
          <cell r="AW112">
            <v>0</v>
          </cell>
          <cell r="AX112">
            <v>19568.016478000001</v>
          </cell>
          <cell r="AY112">
            <v>69302.655754000007</v>
          </cell>
          <cell r="AZ112">
            <v>226.69</v>
          </cell>
          <cell r="BA112">
            <v>1320</v>
          </cell>
          <cell r="BB112">
            <v>0</v>
          </cell>
          <cell r="BD112">
            <v>96825.378490000003</v>
          </cell>
        </row>
        <row r="113">
          <cell r="J113" t="str">
            <v>C22</v>
          </cell>
          <cell r="L113">
            <v>598.75464799999997</v>
          </cell>
          <cell r="M113">
            <v>9.8542550000000002</v>
          </cell>
          <cell r="N113">
            <v>0</v>
          </cell>
          <cell r="O113">
            <v>0</v>
          </cell>
          <cell r="P113">
            <v>0</v>
          </cell>
          <cell r="Q113">
            <v>41.514000000000003</v>
          </cell>
          <cell r="R113">
            <v>0</v>
          </cell>
          <cell r="S113">
            <v>279.644473</v>
          </cell>
          <cell r="T113">
            <v>436.41434400000003</v>
          </cell>
          <cell r="U113">
            <v>0</v>
          </cell>
          <cell r="V113">
            <v>365</v>
          </cell>
          <cell r="W113">
            <v>0</v>
          </cell>
          <cell r="AB113">
            <v>758.59263099999998</v>
          </cell>
          <cell r="AC113">
            <v>-9.8542550000000002</v>
          </cell>
          <cell r="AD113">
            <v>0</v>
          </cell>
          <cell r="AE113">
            <v>1</v>
          </cell>
          <cell r="AF113">
            <v>0</v>
          </cell>
          <cell r="AG113">
            <v>125.45099999999999</v>
          </cell>
          <cell r="AH113">
            <v>0</v>
          </cell>
          <cell r="AI113">
            <v>313.30433599999998</v>
          </cell>
          <cell r="AJ113">
            <v>759.02928599999996</v>
          </cell>
          <cell r="AK113">
            <v>0</v>
          </cell>
          <cell r="AL113">
            <v>555</v>
          </cell>
          <cell r="AM113">
            <v>10.46495</v>
          </cell>
          <cell r="AQ113">
            <v>8384.3344730000008</v>
          </cell>
          <cell r="AR113">
            <v>0</v>
          </cell>
          <cell r="AS113">
            <v>0</v>
          </cell>
          <cell r="AT113">
            <v>2</v>
          </cell>
          <cell r="AU113">
            <v>0</v>
          </cell>
          <cell r="AV113">
            <v>809</v>
          </cell>
          <cell r="AW113">
            <v>0</v>
          </cell>
          <cell r="AX113">
            <v>3309.4395100000002</v>
          </cell>
          <cell r="AY113">
            <v>7489.3750049999999</v>
          </cell>
          <cell r="AZ113">
            <v>0</v>
          </cell>
          <cell r="BA113">
            <v>5067</v>
          </cell>
          <cell r="BB113">
            <v>93.314999999999998</v>
          </cell>
          <cell r="BD113">
            <v>25154.463988</v>
          </cell>
        </row>
        <row r="114">
          <cell r="J114" t="str">
            <v>C23</v>
          </cell>
          <cell r="L114">
            <v>141.181479</v>
          </cell>
          <cell r="M114">
            <v>60.344441000000003</v>
          </cell>
          <cell r="N114">
            <v>19.611650000000001</v>
          </cell>
          <cell r="O114">
            <v>0</v>
          </cell>
          <cell r="P114">
            <v>1.6916439999999999</v>
          </cell>
          <cell r="Q114">
            <v>7.694</v>
          </cell>
          <cell r="R114">
            <v>0</v>
          </cell>
          <cell r="S114">
            <v>118.749088</v>
          </cell>
          <cell r="T114">
            <v>36.165948999999998</v>
          </cell>
          <cell r="U114">
            <v>5.8959999999999999</v>
          </cell>
          <cell r="V114">
            <v>66.680152000000007</v>
          </cell>
          <cell r="W114">
            <v>0</v>
          </cell>
          <cell r="AB114">
            <v>149.24127799999999</v>
          </cell>
          <cell r="AC114">
            <v>-37.889831000000001</v>
          </cell>
          <cell r="AD114">
            <v>20.835609999999999</v>
          </cell>
          <cell r="AE114">
            <v>0</v>
          </cell>
          <cell r="AF114">
            <v>3.8305039999999999</v>
          </cell>
          <cell r="AG114">
            <v>23.251999999999999</v>
          </cell>
          <cell r="AH114">
            <v>0</v>
          </cell>
          <cell r="AI114">
            <v>137.295141</v>
          </cell>
          <cell r="AJ114">
            <v>33.243228999999999</v>
          </cell>
          <cell r="AK114">
            <v>7.3638599999999999</v>
          </cell>
          <cell r="AL114">
            <v>110.817278</v>
          </cell>
          <cell r="AM114">
            <v>6.2847299999999997</v>
          </cell>
          <cell r="AQ114">
            <v>1402.6137799999999</v>
          </cell>
          <cell r="AR114">
            <v>110.504</v>
          </cell>
          <cell r="AS114">
            <v>176.609116</v>
          </cell>
          <cell r="AT114">
            <v>0</v>
          </cell>
          <cell r="AU114">
            <v>38.430809000000004</v>
          </cell>
          <cell r="AV114">
            <v>152</v>
          </cell>
          <cell r="AW114">
            <v>0</v>
          </cell>
          <cell r="AX114">
            <v>1414.4742659999999</v>
          </cell>
          <cell r="AY114">
            <v>266.14484900000002</v>
          </cell>
          <cell r="AZ114">
            <v>70.69</v>
          </cell>
          <cell r="BA114">
            <v>902.29290400000002</v>
          </cell>
          <cell r="BB114">
            <v>24.661000000000001</v>
          </cell>
          <cell r="BD114">
            <v>4558.4207240000005</v>
          </cell>
        </row>
        <row r="115">
          <cell r="J115" t="str">
            <v>C24</v>
          </cell>
          <cell r="L115">
            <v>328.903682</v>
          </cell>
          <cell r="M115">
            <v>9.8807770000000001</v>
          </cell>
          <cell r="N115">
            <v>0</v>
          </cell>
          <cell r="O115">
            <v>0</v>
          </cell>
          <cell r="P115">
            <v>0</v>
          </cell>
          <cell r="Q115">
            <v>35.113999999999997</v>
          </cell>
          <cell r="R115">
            <v>0</v>
          </cell>
          <cell r="S115">
            <v>258.13681800000001</v>
          </cell>
          <cell r="T115">
            <v>80.786141999999998</v>
          </cell>
          <cell r="U115">
            <v>59.619</v>
          </cell>
          <cell r="V115">
            <v>714</v>
          </cell>
          <cell r="W115">
            <v>77.805210000000002</v>
          </cell>
          <cell r="AB115">
            <v>847.37311499999998</v>
          </cell>
          <cell r="AC115">
            <v>-9.8807770000000001</v>
          </cell>
          <cell r="AD115">
            <v>0</v>
          </cell>
          <cell r="AE115">
            <v>0</v>
          </cell>
          <cell r="AF115">
            <v>0</v>
          </cell>
          <cell r="AG115">
            <v>106.10899999999999</v>
          </cell>
          <cell r="AH115">
            <v>0</v>
          </cell>
          <cell r="AI115">
            <v>322.350821</v>
          </cell>
          <cell r="AJ115">
            <v>79.041786000000002</v>
          </cell>
          <cell r="AK115">
            <v>60.202959999999997</v>
          </cell>
          <cell r="AL115">
            <v>1399</v>
          </cell>
          <cell r="AM115">
            <v>98.5244</v>
          </cell>
          <cell r="AQ115">
            <v>10346.16863</v>
          </cell>
          <cell r="AR115">
            <v>0</v>
          </cell>
          <cell r="AS115">
            <v>0</v>
          </cell>
          <cell r="AT115">
            <v>2</v>
          </cell>
          <cell r="AU115">
            <v>0</v>
          </cell>
          <cell r="AV115">
            <v>733</v>
          </cell>
          <cell r="AW115">
            <v>0</v>
          </cell>
          <cell r="AX115">
            <v>3158.4944790000004</v>
          </cell>
          <cell r="AY115">
            <v>618.38438600000006</v>
          </cell>
          <cell r="AZ115">
            <v>615.12800000000004</v>
          </cell>
          <cell r="BA115">
            <v>12846</v>
          </cell>
          <cell r="BB115">
            <v>1193.059</v>
          </cell>
          <cell r="BD115">
            <v>29512.234495000004</v>
          </cell>
        </row>
        <row r="116">
          <cell r="J116" t="str">
            <v>C25</v>
          </cell>
          <cell r="L116">
            <v>1968.7963110000001</v>
          </cell>
          <cell r="M116">
            <v>7.2699E-2</v>
          </cell>
          <cell r="N116">
            <v>215.95199</v>
          </cell>
          <cell r="O116">
            <v>1</v>
          </cell>
          <cell r="P116">
            <v>0</v>
          </cell>
          <cell r="Q116">
            <v>96.474000000000004</v>
          </cell>
          <cell r="R116">
            <v>0</v>
          </cell>
          <cell r="S116">
            <v>383.13912099999999</v>
          </cell>
          <cell r="T116">
            <v>330.17904499999997</v>
          </cell>
          <cell r="U116">
            <v>47.896999999999998</v>
          </cell>
          <cell r="V116">
            <v>125.960973</v>
          </cell>
          <cell r="W116">
            <v>2.07253</v>
          </cell>
          <cell r="AB116">
            <v>3585.4608800000001</v>
          </cell>
          <cell r="AC116">
            <v>139.23929899999999</v>
          </cell>
          <cell r="AD116">
            <v>269.43396200000001</v>
          </cell>
          <cell r="AE116">
            <v>2</v>
          </cell>
          <cell r="AF116">
            <v>0</v>
          </cell>
          <cell r="AG116">
            <v>291.53300000000002</v>
          </cell>
          <cell r="AH116">
            <v>0</v>
          </cell>
          <cell r="AI116">
            <v>757.13897799999995</v>
          </cell>
          <cell r="AJ116">
            <v>415.02461399999999</v>
          </cell>
          <cell r="AK116">
            <v>50.885950000000001</v>
          </cell>
          <cell r="AL116">
            <v>229.36171300000001</v>
          </cell>
          <cell r="AM116">
            <v>3.1370899999999997</v>
          </cell>
          <cell r="AQ116">
            <v>43285.724829999999</v>
          </cell>
          <cell r="AR116">
            <v>750.09900000000005</v>
          </cell>
          <cell r="AS116">
            <v>2315.607454</v>
          </cell>
          <cell r="AT116">
            <v>11</v>
          </cell>
          <cell r="AU116">
            <v>0</v>
          </cell>
          <cell r="AV116">
            <v>2322</v>
          </cell>
          <cell r="AW116">
            <v>0</v>
          </cell>
          <cell r="AX116">
            <v>10881.867649</v>
          </cell>
          <cell r="AY116">
            <v>4164.5822790000002</v>
          </cell>
          <cell r="AZ116">
            <v>499.23700000000002</v>
          </cell>
          <cell r="BA116">
            <v>1942.1433030000001</v>
          </cell>
          <cell r="BB116">
            <v>30.31</v>
          </cell>
          <cell r="BD116">
            <v>66202.571515000003</v>
          </cell>
        </row>
        <row r="117">
          <cell r="J117" t="str">
            <v>D26</v>
          </cell>
          <cell r="L117">
            <v>226.61564899999999</v>
          </cell>
          <cell r="M117">
            <v>8.0490410000000008</v>
          </cell>
          <cell r="N117">
            <v>430.63371999999998</v>
          </cell>
          <cell r="O117">
            <v>2</v>
          </cell>
          <cell r="P117">
            <v>0.60333499999999995</v>
          </cell>
          <cell r="Q117">
            <v>13.868</v>
          </cell>
          <cell r="R117">
            <v>0</v>
          </cell>
          <cell r="S117">
            <v>403.09506900000002</v>
          </cell>
          <cell r="T117">
            <v>321.894026</v>
          </cell>
          <cell r="U117">
            <v>3.9990000000000001</v>
          </cell>
          <cell r="V117">
            <v>183.40136999999999</v>
          </cell>
          <cell r="W117">
            <v>6.7930000000000004E-2</v>
          </cell>
          <cell r="AB117">
            <v>273.08485400000001</v>
          </cell>
          <cell r="AC117">
            <v>16.420870000000001</v>
          </cell>
          <cell r="AD117">
            <v>466.53314999999998</v>
          </cell>
          <cell r="AE117">
            <v>2</v>
          </cell>
          <cell r="AF117">
            <v>0.79669800000000002</v>
          </cell>
          <cell r="AG117">
            <v>41.905999999999999</v>
          </cell>
          <cell r="AH117">
            <v>0</v>
          </cell>
          <cell r="AI117">
            <v>4620.3313500000004</v>
          </cell>
          <cell r="AJ117">
            <v>163.98373599999999</v>
          </cell>
          <cell r="AK117">
            <v>7.4177400000000002</v>
          </cell>
          <cell r="AL117">
            <v>134.48339300000001</v>
          </cell>
          <cell r="AM117">
            <v>24.683219999999999</v>
          </cell>
          <cell r="AQ117">
            <v>3185.0836300000001</v>
          </cell>
          <cell r="AR117">
            <v>156.08199999999999</v>
          </cell>
          <cell r="AS117">
            <v>3551.0376820000001</v>
          </cell>
          <cell r="AT117">
            <v>21</v>
          </cell>
          <cell r="AU117">
            <v>6.4938180000000001</v>
          </cell>
          <cell r="AV117">
            <v>267</v>
          </cell>
          <cell r="AW117">
            <v>0</v>
          </cell>
          <cell r="AX117">
            <v>99072.261184000003</v>
          </cell>
          <cell r="AY117">
            <v>1741.5998710000001</v>
          </cell>
          <cell r="AZ117">
            <v>65.671000000000006</v>
          </cell>
          <cell r="BA117">
            <v>1859.713557</v>
          </cell>
          <cell r="BB117">
            <v>215.31099999999998</v>
          </cell>
          <cell r="BD117">
            <v>110141.253742</v>
          </cell>
        </row>
        <row r="118">
          <cell r="J118" t="str">
            <v>D27</v>
          </cell>
          <cell r="L118">
            <v>102.87558900000001</v>
          </cell>
          <cell r="M118">
            <v>64.852233999999996</v>
          </cell>
          <cell r="N118">
            <v>27.9025</v>
          </cell>
          <cell r="O118">
            <v>0</v>
          </cell>
          <cell r="P118">
            <v>0</v>
          </cell>
          <cell r="Q118">
            <v>139.9</v>
          </cell>
          <cell r="R118">
            <v>0</v>
          </cell>
          <cell r="S118">
            <v>91.511626000000007</v>
          </cell>
          <cell r="T118">
            <v>19.943694000000001</v>
          </cell>
          <cell r="U118">
            <v>0</v>
          </cell>
          <cell r="V118">
            <v>1</v>
          </cell>
          <cell r="W118">
            <v>0</v>
          </cell>
          <cell r="AB118">
            <v>201.563366</v>
          </cell>
          <cell r="AC118">
            <v>-64.711734000000007</v>
          </cell>
          <cell r="AD118">
            <v>33.367069999999998</v>
          </cell>
          <cell r="AE118">
            <v>1</v>
          </cell>
          <cell r="AF118">
            <v>0</v>
          </cell>
          <cell r="AG118">
            <v>422.762</v>
          </cell>
          <cell r="AH118">
            <v>0</v>
          </cell>
          <cell r="AI118">
            <v>8755.2415430000001</v>
          </cell>
          <cell r="AJ118">
            <v>29.056864999999998</v>
          </cell>
          <cell r="AK118">
            <v>0</v>
          </cell>
          <cell r="AL118">
            <v>2</v>
          </cell>
          <cell r="AM118">
            <v>0</v>
          </cell>
          <cell r="AQ118">
            <v>2790.1011100000001</v>
          </cell>
          <cell r="AR118">
            <v>0</v>
          </cell>
          <cell r="AS118">
            <v>240.18745100000001</v>
          </cell>
          <cell r="AT118">
            <v>5</v>
          </cell>
          <cell r="AU118">
            <v>0</v>
          </cell>
          <cell r="AV118">
            <v>10491</v>
          </cell>
          <cell r="AW118">
            <v>0</v>
          </cell>
          <cell r="AX118">
            <v>172914.211607</v>
          </cell>
          <cell r="AY118">
            <v>287.95293900000001</v>
          </cell>
          <cell r="AZ118">
            <v>0</v>
          </cell>
          <cell r="BA118">
            <v>11</v>
          </cell>
          <cell r="BB118">
            <v>0</v>
          </cell>
          <cell r="BD118">
            <v>186739.45310700001</v>
          </cell>
        </row>
        <row r="119">
          <cell r="J119" t="str">
            <v>D28</v>
          </cell>
          <cell r="L119">
            <v>840.82287599999995</v>
          </cell>
          <cell r="M119">
            <v>743.14485300000001</v>
          </cell>
          <cell r="N119">
            <v>406.37984</v>
          </cell>
          <cell r="O119">
            <v>0</v>
          </cell>
          <cell r="P119">
            <v>0</v>
          </cell>
          <cell r="Q119">
            <v>37.341999999999999</v>
          </cell>
          <cell r="R119">
            <v>0</v>
          </cell>
          <cell r="S119">
            <v>480.60303299999998</v>
          </cell>
          <cell r="T119">
            <v>1202.7464170000001</v>
          </cell>
          <cell r="U119">
            <v>0.85099999999999998</v>
          </cell>
          <cell r="V119">
            <v>49.581555000000002</v>
          </cell>
          <cell r="W119">
            <v>22.185110000000002</v>
          </cell>
          <cell r="AB119">
            <v>1242.8469319999999</v>
          </cell>
          <cell r="AC119">
            <v>-715.23971400000005</v>
          </cell>
          <cell r="AD119">
            <v>493.32049000000001</v>
          </cell>
          <cell r="AE119">
            <v>0</v>
          </cell>
          <cell r="AF119">
            <v>0</v>
          </cell>
          <cell r="AG119">
            <v>112.845</v>
          </cell>
          <cell r="AH119">
            <v>0</v>
          </cell>
          <cell r="AI119">
            <v>720.71781599999997</v>
          </cell>
          <cell r="AJ119">
            <v>1244.9638379999999</v>
          </cell>
          <cell r="AK119">
            <v>1.0266500000000001</v>
          </cell>
          <cell r="AL119">
            <v>66.700400000000002</v>
          </cell>
          <cell r="AM119">
            <v>114.14897999999999</v>
          </cell>
          <cell r="AQ119">
            <v>11340.38128</v>
          </cell>
          <cell r="AR119">
            <v>172.899</v>
          </cell>
          <cell r="AS119">
            <v>5132.96558</v>
          </cell>
          <cell r="AT119">
            <v>0</v>
          </cell>
          <cell r="AU119">
            <v>0</v>
          </cell>
          <cell r="AV119">
            <v>660</v>
          </cell>
          <cell r="AW119">
            <v>0</v>
          </cell>
          <cell r="AX119">
            <v>8993.2139929999994</v>
          </cell>
          <cell r="AY119">
            <v>12884.348497000001</v>
          </cell>
          <cell r="AZ119">
            <v>7.7729999999999997</v>
          </cell>
          <cell r="BA119">
            <v>568.38066100000003</v>
          </cell>
          <cell r="BB119">
            <v>769.57500000000005</v>
          </cell>
          <cell r="BD119">
            <v>40529.537011</v>
          </cell>
        </row>
        <row r="120">
          <cell r="J120" t="str">
            <v>D29</v>
          </cell>
          <cell r="L120">
            <v>0</v>
          </cell>
          <cell r="M120">
            <v>0</v>
          </cell>
          <cell r="N120">
            <v>41.824869999999997</v>
          </cell>
          <cell r="O120">
            <v>0</v>
          </cell>
          <cell r="P120">
            <v>11.683249999999999</v>
          </cell>
          <cell r="Q120">
            <v>3.3809999999999998</v>
          </cell>
          <cell r="R120">
            <v>0</v>
          </cell>
          <cell r="S120">
            <v>5.1600599999999996</v>
          </cell>
          <cell r="T120">
            <v>162.87229400000001</v>
          </cell>
          <cell r="U120">
            <v>0</v>
          </cell>
          <cell r="V120">
            <v>108</v>
          </cell>
          <cell r="W120">
            <v>0</v>
          </cell>
          <cell r="AB120">
            <v>0</v>
          </cell>
          <cell r="AC120">
            <v>0</v>
          </cell>
          <cell r="AD120">
            <v>41.687330000000003</v>
          </cell>
          <cell r="AE120">
            <v>8</v>
          </cell>
          <cell r="AF120">
            <v>10.450505</v>
          </cell>
          <cell r="AG120">
            <v>10.215999999999999</v>
          </cell>
          <cell r="AH120">
            <v>0</v>
          </cell>
          <cell r="AI120">
            <v>7.712269</v>
          </cell>
          <cell r="AJ120">
            <v>207.45818700000001</v>
          </cell>
          <cell r="AK120">
            <v>0</v>
          </cell>
          <cell r="AL120">
            <v>105</v>
          </cell>
          <cell r="AM120">
            <v>20.448720000000002</v>
          </cell>
          <cell r="AQ120">
            <v>0</v>
          </cell>
          <cell r="AR120">
            <v>0</v>
          </cell>
          <cell r="AS120">
            <v>375.91816499999999</v>
          </cell>
          <cell r="AT120">
            <v>31</v>
          </cell>
          <cell r="AU120">
            <v>118.22021700000001</v>
          </cell>
          <cell r="AV120">
            <v>140</v>
          </cell>
          <cell r="AW120">
            <v>0</v>
          </cell>
          <cell r="AX120">
            <v>75.741</v>
          </cell>
          <cell r="AY120">
            <v>3417.041459</v>
          </cell>
          <cell r="AZ120">
            <v>0</v>
          </cell>
          <cell r="BA120">
            <v>976</v>
          </cell>
          <cell r="BB120">
            <v>186.97499999999999</v>
          </cell>
          <cell r="BD120">
            <v>5320.8958410000005</v>
          </cell>
        </row>
        <row r="121">
          <cell r="J121" t="str">
            <v>E</v>
          </cell>
          <cell r="L121">
            <v>779.87526000000003</v>
          </cell>
          <cell r="M121">
            <v>404.03393399999999</v>
          </cell>
          <cell r="N121">
            <v>740.65454999999997</v>
          </cell>
          <cell r="O121">
            <v>1</v>
          </cell>
          <cell r="P121">
            <v>86.870401000000001</v>
          </cell>
          <cell r="Q121">
            <v>74.894000000000005</v>
          </cell>
          <cell r="R121">
            <v>0</v>
          </cell>
          <cell r="S121">
            <v>2497.1035120000001</v>
          </cell>
          <cell r="T121">
            <v>402.74857900000001</v>
          </cell>
          <cell r="U121">
            <v>15.962</v>
          </cell>
          <cell r="V121">
            <v>1309.1965</v>
          </cell>
          <cell r="W121">
            <v>0.24754999999999999</v>
          </cell>
          <cell r="AB121">
            <v>990.60344999999995</v>
          </cell>
          <cell r="AC121">
            <v>-275.03029700000002</v>
          </cell>
          <cell r="AD121">
            <v>879.48499200000003</v>
          </cell>
          <cell r="AE121">
            <v>0</v>
          </cell>
          <cell r="AF121">
            <v>94.809083999999999</v>
          </cell>
          <cell r="AG121">
            <v>226.32300000000001</v>
          </cell>
          <cell r="AH121">
            <v>0</v>
          </cell>
          <cell r="AI121">
            <v>2263.4228370000001</v>
          </cell>
          <cell r="AJ121">
            <v>441.30433900000003</v>
          </cell>
          <cell r="AK121">
            <v>18.93338</v>
          </cell>
          <cell r="AL121">
            <v>8278.8421999999991</v>
          </cell>
          <cell r="AM121">
            <v>50.121000000000002</v>
          </cell>
          <cell r="AQ121">
            <v>7414.3370189999996</v>
          </cell>
          <cell r="AR121">
            <v>663.10500000000002</v>
          </cell>
          <cell r="AS121">
            <v>7239.9693269999998</v>
          </cell>
          <cell r="AT121">
            <v>6</v>
          </cell>
          <cell r="AU121">
            <v>1099.819755</v>
          </cell>
          <cell r="AV121">
            <v>1636</v>
          </cell>
          <cell r="AW121">
            <v>0</v>
          </cell>
          <cell r="AX121">
            <v>25322.891641000002</v>
          </cell>
          <cell r="AY121">
            <v>3376.191405</v>
          </cell>
          <cell r="AZ121">
            <v>164.477</v>
          </cell>
          <cell r="BA121">
            <v>155129.574406</v>
          </cell>
          <cell r="BB121">
            <v>350.16399999999999</v>
          </cell>
          <cell r="BD121">
            <v>202402.529553</v>
          </cell>
        </row>
        <row r="122">
          <cell r="J122" t="str">
            <v>F-G</v>
          </cell>
          <cell r="L122">
            <v>12342.967397</v>
          </cell>
          <cell r="M122">
            <v>68.550978000000001</v>
          </cell>
          <cell r="N122">
            <v>5818.4955900000004</v>
          </cell>
          <cell r="O122">
            <v>295</v>
          </cell>
          <cell r="P122">
            <v>7.4448879999999997</v>
          </cell>
          <cell r="Q122">
            <v>1064.1420000000001</v>
          </cell>
          <cell r="R122">
            <v>0</v>
          </cell>
          <cell r="S122">
            <v>5384.9010559999997</v>
          </cell>
          <cell r="T122">
            <v>1868.2768309999999</v>
          </cell>
          <cell r="U122">
            <v>887.25800000000004</v>
          </cell>
          <cell r="V122">
            <v>7564.7975459999998</v>
          </cell>
          <cell r="W122">
            <v>8.9753299999999996</v>
          </cell>
          <cell r="AB122">
            <v>19374.777287000001</v>
          </cell>
          <cell r="AC122">
            <v>1906.9603010000001</v>
          </cell>
          <cell r="AD122">
            <v>9402.8666510000003</v>
          </cell>
          <cell r="AE122">
            <v>261</v>
          </cell>
          <cell r="AF122">
            <v>10.536932</v>
          </cell>
          <cell r="AG122">
            <v>3215.7150000000001</v>
          </cell>
          <cell r="AH122">
            <v>0</v>
          </cell>
          <cell r="AI122">
            <v>8292.0879729999997</v>
          </cell>
          <cell r="AJ122">
            <v>2289.1944859999999</v>
          </cell>
          <cell r="AK122">
            <v>1095.8966499999999</v>
          </cell>
          <cell r="AL122">
            <v>13302.494044999999</v>
          </cell>
          <cell r="AM122">
            <v>326.86896000000002</v>
          </cell>
          <cell r="AQ122">
            <v>216266.863411</v>
          </cell>
          <cell r="AR122">
            <v>8227.2469999999994</v>
          </cell>
          <cell r="AS122">
            <v>102321.755003</v>
          </cell>
          <cell r="AT122">
            <v>2838</v>
          </cell>
          <cell r="AU122">
            <v>101.120853</v>
          </cell>
          <cell r="AV122">
            <v>24427</v>
          </cell>
          <cell r="AW122">
            <v>0</v>
          </cell>
          <cell r="AX122">
            <v>87813.156065000003</v>
          </cell>
          <cell r="AY122">
            <v>17976.659920000002</v>
          </cell>
          <cell r="AZ122">
            <v>11088.14</v>
          </cell>
          <cell r="BA122">
            <v>133418.97104400001</v>
          </cell>
          <cell r="BB122">
            <v>1789.8409999999999</v>
          </cell>
          <cell r="BD122">
            <v>606268.754296</v>
          </cell>
        </row>
        <row r="123">
          <cell r="J123" t="str">
            <v>H</v>
          </cell>
          <cell r="L123">
            <v>4388.9247539999997</v>
          </cell>
          <cell r="M123">
            <v>18.289677000000001</v>
          </cell>
          <cell r="N123">
            <v>2505.2413700000002</v>
          </cell>
          <cell r="O123">
            <v>173</v>
          </cell>
          <cell r="P123">
            <v>22.003160999999999</v>
          </cell>
          <cell r="Q123">
            <v>1361.3109999999999</v>
          </cell>
          <cell r="R123">
            <v>0</v>
          </cell>
          <cell r="S123">
            <v>1996.361956</v>
          </cell>
          <cell r="T123">
            <v>2016.1526260000001</v>
          </cell>
          <cell r="U123">
            <v>775.18399999999997</v>
          </cell>
          <cell r="V123">
            <v>4427.2725790000004</v>
          </cell>
          <cell r="W123">
            <v>54.464759999999998</v>
          </cell>
          <cell r="AB123">
            <v>6587.17364</v>
          </cell>
          <cell r="AC123">
            <v>958.78255300000001</v>
          </cell>
          <cell r="AD123">
            <v>3455.9498859999999</v>
          </cell>
          <cell r="AE123">
            <v>161</v>
          </cell>
          <cell r="AF123">
            <v>28.125958000000001</v>
          </cell>
          <cell r="AG123">
            <v>4113.7269999999999</v>
          </cell>
          <cell r="AH123">
            <v>0</v>
          </cell>
          <cell r="AI123">
            <v>2731.6909129999999</v>
          </cell>
          <cell r="AJ123">
            <v>2544.8100140000001</v>
          </cell>
          <cell r="AK123">
            <v>1014.4803900000001</v>
          </cell>
          <cell r="AL123">
            <v>8424.8989970000002</v>
          </cell>
          <cell r="AM123">
            <v>837.98468000000003</v>
          </cell>
          <cell r="AQ123">
            <v>65525.583288000002</v>
          </cell>
          <cell r="AR123">
            <v>5454.5569999999998</v>
          </cell>
          <cell r="AS123">
            <v>33932.015127999999</v>
          </cell>
          <cell r="AT123">
            <v>1655</v>
          </cell>
          <cell r="AU123">
            <v>292.42911400000003</v>
          </cell>
          <cell r="AV123">
            <v>30501</v>
          </cell>
          <cell r="AW123">
            <v>0</v>
          </cell>
          <cell r="AX123">
            <v>26631.759830999999</v>
          </cell>
          <cell r="AY123">
            <v>21053.406653999999</v>
          </cell>
          <cell r="AZ123">
            <v>10359.370000000001</v>
          </cell>
          <cell r="BA123">
            <v>89002.583282000007</v>
          </cell>
          <cell r="BB123">
            <v>5106.5439999999999</v>
          </cell>
          <cell r="BD123">
            <v>289514.24829699995</v>
          </cell>
        </row>
        <row r="124">
          <cell r="J124" t="str">
            <v>I</v>
          </cell>
          <cell r="L124">
            <v>2010.6905549999999</v>
          </cell>
          <cell r="M124">
            <v>322.66640899999999</v>
          </cell>
          <cell r="N124">
            <v>1330.83278</v>
          </cell>
          <cell r="O124">
            <v>1</v>
          </cell>
          <cell r="P124">
            <v>100.032813</v>
          </cell>
          <cell r="Q124">
            <v>139.035</v>
          </cell>
          <cell r="R124">
            <v>0</v>
          </cell>
          <cell r="S124">
            <v>2111.3694110000001</v>
          </cell>
          <cell r="T124">
            <v>1883.119837</v>
          </cell>
          <cell r="U124">
            <v>66.034999999999997</v>
          </cell>
          <cell r="V124">
            <v>1093.810428</v>
          </cell>
          <cell r="W124">
            <v>62.443089999999998</v>
          </cell>
          <cell r="AB124">
            <v>3771.9971370000003</v>
          </cell>
          <cell r="AC124">
            <v>-156.001789</v>
          </cell>
          <cell r="AD124">
            <v>1856.051168</v>
          </cell>
          <cell r="AE124">
            <v>2</v>
          </cell>
          <cell r="AF124">
            <v>108.653811</v>
          </cell>
          <cell r="AG124">
            <v>420.14800000000002</v>
          </cell>
          <cell r="AH124">
            <v>0</v>
          </cell>
          <cell r="AI124">
            <v>4671.9245380000002</v>
          </cell>
          <cell r="AJ124">
            <v>2199.474577</v>
          </cell>
          <cell r="AK124">
            <v>76.159970000000001</v>
          </cell>
          <cell r="AL124">
            <v>1744.3810229999999</v>
          </cell>
          <cell r="AM124">
            <v>74.396079999999998</v>
          </cell>
          <cell r="AQ124">
            <v>43975.146622</v>
          </cell>
          <cell r="AR124">
            <v>842.17700000000002</v>
          </cell>
          <cell r="AS124">
            <v>16095.082789</v>
          </cell>
          <cell r="AT124">
            <v>16</v>
          </cell>
          <cell r="AU124">
            <v>1295.05979</v>
          </cell>
          <cell r="AV124">
            <v>2769</v>
          </cell>
          <cell r="AW124">
            <v>0</v>
          </cell>
          <cell r="AX124">
            <v>53346.876197999998</v>
          </cell>
          <cell r="AY124">
            <v>27026.024300000001</v>
          </cell>
          <cell r="AZ124">
            <v>727.23199999999997</v>
          </cell>
          <cell r="BA124">
            <v>16463.002619999999</v>
          </cell>
          <cell r="BB124">
            <v>619.17699999999991</v>
          </cell>
          <cell r="BD124">
            <v>163174.778319</v>
          </cell>
        </row>
        <row r="125">
          <cell r="J125" t="str">
            <v>J</v>
          </cell>
          <cell r="L125">
            <v>2665.6516499999998</v>
          </cell>
          <cell r="M125">
            <v>3.1609859999999999</v>
          </cell>
          <cell r="N125">
            <v>346.98770000000002</v>
          </cell>
          <cell r="O125">
            <v>2</v>
          </cell>
          <cell r="P125">
            <v>4.6612999999999998</v>
          </cell>
          <cell r="Q125">
            <v>18.547000000000001</v>
          </cell>
          <cell r="R125">
            <v>0</v>
          </cell>
          <cell r="S125">
            <v>770.78525100000002</v>
          </cell>
          <cell r="T125">
            <v>5668.0846430000001</v>
          </cell>
          <cell r="U125">
            <v>97.616</v>
          </cell>
          <cell r="V125">
            <v>749.07146299999999</v>
          </cell>
          <cell r="W125">
            <v>6.6589299999999998</v>
          </cell>
          <cell r="AB125">
            <v>5252.2157900000002</v>
          </cell>
          <cell r="AC125">
            <v>34.192552999999997</v>
          </cell>
          <cell r="AD125">
            <v>465.27849600000002</v>
          </cell>
          <cell r="AE125">
            <v>3</v>
          </cell>
          <cell r="AF125">
            <v>-2.264942</v>
          </cell>
          <cell r="AG125">
            <v>56.045999999999999</v>
          </cell>
          <cell r="AH125">
            <v>0</v>
          </cell>
          <cell r="AI125">
            <v>1182.1153179999999</v>
          </cell>
          <cell r="AJ125">
            <v>4383.4185429999998</v>
          </cell>
          <cell r="AK125">
            <v>118.79974</v>
          </cell>
          <cell r="AL125">
            <v>1736.892284</v>
          </cell>
          <cell r="AM125">
            <v>20.100339999999999</v>
          </cell>
          <cell r="AQ125">
            <v>60703.084991999996</v>
          </cell>
          <cell r="AR125">
            <v>197.12</v>
          </cell>
          <cell r="AS125">
            <v>3595.9636220000002</v>
          </cell>
          <cell r="AT125">
            <v>24</v>
          </cell>
          <cell r="AU125">
            <v>59.629185</v>
          </cell>
          <cell r="AV125">
            <v>360</v>
          </cell>
          <cell r="AW125">
            <v>0</v>
          </cell>
          <cell r="AX125">
            <v>12621.183105</v>
          </cell>
          <cell r="AY125">
            <v>80969.36043500001</v>
          </cell>
          <cell r="AZ125">
            <v>1219.5989999999999</v>
          </cell>
          <cell r="BA125">
            <v>17329.66995</v>
          </cell>
          <cell r="BB125">
            <v>163.08499999999998</v>
          </cell>
          <cell r="BD125">
            <v>177242.695289</v>
          </cell>
        </row>
        <row r="126">
          <cell r="J126" t="str">
            <v>K-N</v>
          </cell>
          <cell r="L126">
            <v>6770.729206</v>
          </cell>
          <cell r="M126">
            <v>215.07603599999999</v>
          </cell>
          <cell r="N126">
            <v>2497.9016000000001</v>
          </cell>
          <cell r="O126">
            <v>7</v>
          </cell>
          <cell r="P126">
            <v>105.428622</v>
          </cell>
          <cell r="Q126">
            <v>181.21</v>
          </cell>
          <cell r="R126">
            <v>0</v>
          </cell>
          <cell r="S126">
            <v>7120.081862</v>
          </cell>
          <cell r="T126">
            <v>1246.8658539999999</v>
          </cell>
          <cell r="U126">
            <v>239.02699999999999</v>
          </cell>
          <cell r="V126">
            <v>5941.2444640000003</v>
          </cell>
          <cell r="W126">
            <v>19.100149999999999</v>
          </cell>
          <cell r="AB126">
            <v>10083.979195</v>
          </cell>
          <cell r="AC126">
            <v>500.64288099999999</v>
          </cell>
          <cell r="AD126">
            <v>3902.9875790000001</v>
          </cell>
          <cell r="AE126">
            <v>8</v>
          </cell>
          <cell r="AF126">
            <v>139.43444199999999</v>
          </cell>
          <cell r="AG126">
            <v>547.59799999999996</v>
          </cell>
          <cell r="AH126">
            <v>0</v>
          </cell>
          <cell r="AI126">
            <v>14240.941236999999</v>
          </cell>
          <cell r="AJ126">
            <v>1482.861087</v>
          </cell>
          <cell r="AK126">
            <v>300.24513999999999</v>
          </cell>
          <cell r="AL126">
            <v>9161.0408819999993</v>
          </cell>
          <cell r="AM126">
            <v>76.103899999999996</v>
          </cell>
          <cell r="AQ126">
            <v>132059.39929500001</v>
          </cell>
          <cell r="AR126">
            <v>3987.3209999999999</v>
          </cell>
          <cell r="AS126">
            <v>34343.040306000003</v>
          </cell>
          <cell r="AT126">
            <v>71</v>
          </cell>
          <cell r="AU126">
            <v>1325.8017689999999</v>
          </cell>
          <cell r="AV126">
            <v>3901</v>
          </cell>
          <cell r="AW126">
            <v>0</v>
          </cell>
          <cell r="AX126">
            <v>168812.391527</v>
          </cell>
          <cell r="AY126">
            <v>16084.013331999999</v>
          </cell>
          <cell r="AZ126">
            <v>2922.4830000000002</v>
          </cell>
          <cell r="BA126">
            <v>82510.270594999995</v>
          </cell>
          <cell r="BB126">
            <v>528.70900000000006</v>
          </cell>
          <cell r="BD126">
            <v>446545.42982400005</v>
          </cell>
        </row>
        <row r="127">
          <cell r="J127" t="str">
            <v>O</v>
          </cell>
          <cell r="L127">
            <v>0</v>
          </cell>
          <cell r="M127">
            <v>163.05513300000001</v>
          </cell>
          <cell r="N127">
            <v>3488.3890700000002</v>
          </cell>
          <cell r="O127">
            <v>4</v>
          </cell>
          <cell r="P127">
            <v>18.059227</v>
          </cell>
          <cell r="Q127">
            <v>212.88200000000001</v>
          </cell>
          <cell r="R127">
            <v>0</v>
          </cell>
          <cell r="S127">
            <v>4443.6990820000001</v>
          </cell>
          <cell r="T127">
            <v>1013.564315</v>
          </cell>
          <cell r="U127">
            <v>27.088999999999999</v>
          </cell>
          <cell r="V127">
            <v>910</v>
          </cell>
          <cell r="W127">
            <v>6.0218699999999998</v>
          </cell>
          <cell r="AB127">
            <v>0</v>
          </cell>
          <cell r="AC127">
            <v>-155.97929199999999</v>
          </cell>
          <cell r="AD127">
            <v>4211.8520140000001</v>
          </cell>
          <cell r="AE127">
            <v>4</v>
          </cell>
          <cell r="AF127">
            <v>26.952273999999999</v>
          </cell>
          <cell r="AG127">
            <v>643.30399999999997</v>
          </cell>
          <cell r="AH127">
            <v>0</v>
          </cell>
          <cell r="AI127">
            <v>6099.6335570000001</v>
          </cell>
          <cell r="AJ127">
            <v>770.71636000000001</v>
          </cell>
          <cell r="AK127">
            <v>38.241300000000003</v>
          </cell>
          <cell r="AL127">
            <v>1797</v>
          </cell>
          <cell r="AM127">
            <v>100.16194</v>
          </cell>
          <cell r="AQ127">
            <v>0</v>
          </cell>
          <cell r="AR127">
            <v>30.936</v>
          </cell>
          <cell r="AS127">
            <v>46365.986794000004</v>
          </cell>
          <cell r="AT127">
            <v>39</v>
          </cell>
          <cell r="AU127">
            <v>303.14083199999999</v>
          </cell>
          <cell r="AV127">
            <v>3781</v>
          </cell>
          <cell r="AW127">
            <v>0</v>
          </cell>
          <cell r="AX127">
            <v>66301.682570000004</v>
          </cell>
          <cell r="AY127">
            <v>9303.4522190000007</v>
          </cell>
          <cell r="AZ127">
            <v>384.57400000000001</v>
          </cell>
          <cell r="BA127">
            <v>20236</v>
          </cell>
          <cell r="BB127">
            <v>898.38599999999997</v>
          </cell>
          <cell r="BD127">
            <v>147644.15841500001</v>
          </cell>
        </row>
        <row r="128">
          <cell r="J128" t="str">
            <v>P</v>
          </cell>
          <cell r="L128">
            <v>2148.0033450000001</v>
          </cell>
          <cell r="M128">
            <v>303.81378799999999</v>
          </cell>
          <cell r="N128">
            <v>1563.4392</v>
          </cell>
          <cell r="O128">
            <v>4</v>
          </cell>
          <cell r="P128">
            <v>0</v>
          </cell>
          <cell r="Q128">
            <v>167.03100000000001</v>
          </cell>
          <cell r="R128">
            <v>0</v>
          </cell>
          <cell r="S128">
            <v>3046.5881789999999</v>
          </cell>
          <cell r="T128">
            <v>1028.2799130000001</v>
          </cell>
          <cell r="U128">
            <v>239.476</v>
          </cell>
          <cell r="V128">
            <v>2822.2377759999999</v>
          </cell>
          <cell r="W128">
            <v>52.4557</v>
          </cell>
          <cell r="AB128">
            <v>2843.912292</v>
          </cell>
          <cell r="AC128">
            <v>148.586668</v>
          </cell>
          <cell r="AD128">
            <v>2015.6054799999999</v>
          </cell>
          <cell r="AE128">
            <v>4</v>
          </cell>
          <cell r="AF128">
            <v>0</v>
          </cell>
          <cell r="AG128">
            <v>504.74799999999999</v>
          </cell>
          <cell r="AH128">
            <v>0</v>
          </cell>
          <cell r="AI128">
            <v>4571.4932499999995</v>
          </cell>
          <cell r="AJ128">
            <v>1211.701581</v>
          </cell>
          <cell r="AK128">
            <v>281.85485</v>
          </cell>
          <cell r="AL128">
            <v>5608.0997399999997</v>
          </cell>
          <cell r="AM128">
            <v>147.40415999999999</v>
          </cell>
          <cell r="AQ128">
            <v>28553.906051999998</v>
          </cell>
          <cell r="AR128">
            <v>2438.259</v>
          </cell>
          <cell r="AS128">
            <v>21079.688705</v>
          </cell>
          <cell r="AT128">
            <v>41</v>
          </cell>
          <cell r="AU128">
            <v>0</v>
          </cell>
          <cell r="AV128">
            <v>3351</v>
          </cell>
          <cell r="AW128">
            <v>0</v>
          </cell>
          <cell r="AX128">
            <v>54653.935352</v>
          </cell>
          <cell r="AY128">
            <v>10176.681103000001</v>
          </cell>
          <cell r="AZ128">
            <v>2952.163</v>
          </cell>
          <cell r="BA128">
            <v>51472.730616000001</v>
          </cell>
          <cell r="BB128">
            <v>1455.4299999999998</v>
          </cell>
          <cell r="BD128">
            <v>176174.79382799999</v>
          </cell>
        </row>
        <row r="129">
          <cell r="J129" t="str">
            <v>Q</v>
          </cell>
          <cell r="L129">
            <v>2925.5844000000002</v>
          </cell>
          <cell r="M129">
            <v>205.04781199999999</v>
          </cell>
          <cell r="N129">
            <v>1723.0473999999999</v>
          </cell>
          <cell r="O129">
            <v>3</v>
          </cell>
          <cell r="P129">
            <v>8.6214829999999996</v>
          </cell>
          <cell r="Q129">
            <v>131.29900000000001</v>
          </cell>
          <cell r="R129">
            <v>0</v>
          </cell>
          <cell r="S129">
            <v>983.295072</v>
          </cell>
          <cell r="T129">
            <v>489.06603999999999</v>
          </cell>
          <cell r="U129">
            <v>178.87799999999999</v>
          </cell>
          <cell r="V129">
            <v>1896.6933710000001</v>
          </cell>
          <cell r="W129">
            <v>26.584540000000001</v>
          </cell>
          <cell r="AB129">
            <v>5255.3745500000005</v>
          </cell>
          <cell r="AC129">
            <v>147.46131299999999</v>
          </cell>
          <cell r="AD129">
            <v>2313.6600270000004</v>
          </cell>
          <cell r="AE129">
            <v>3</v>
          </cell>
          <cell r="AF129">
            <v>11.945296000000001</v>
          </cell>
          <cell r="AG129">
            <v>396.77199999999999</v>
          </cell>
          <cell r="AH129">
            <v>0</v>
          </cell>
          <cell r="AI129">
            <v>1462.645407</v>
          </cell>
          <cell r="AJ129">
            <v>627.89876500000003</v>
          </cell>
          <cell r="AK129">
            <v>246.86918</v>
          </cell>
          <cell r="AL129">
            <v>2986.0394240000001</v>
          </cell>
          <cell r="AM129">
            <v>80.063179999999988</v>
          </cell>
          <cell r="AQ129">
            <v>68644.911852999998</v>
          </cell>
          <cell r="AR129">
            <v>1890.049</v>
          </cell>
          <cell r="AS129">
            <v>28839.133566</v>
          </cell>
          <cell r="AT129">
            <v>28</v>
          </cell>
          <cell r="AU129">
            <v>113.78734</v>
          </cell>
          <cell r="AV129">
            <v>2999</v>
          </cell>
          <cell r="AW129">
            <v>0</v>
          </cell>
          <cell r="AX129">
            <v>16023.755073</v>
          </cell>
          <cell r="AY129">
            <v>5170.8174609999996</v>
          </cell>
          <cell r="AZ129">
            <v>2417.3879999999999</v>
          </cell>
          <cell r="BA129">
            <v>31521.667394</v>
          </cell>
          <cell r="BB129">
            <v>791.26199999999994</v>
          </cell>
          <cell r="BD129">
            <v>158439.77168699997</v>
          </cell>
        </row>
        <row r="130">
          <cell r="J130" t="str">
            <v>R-S</v>
          </cell>
          <cell r="L130">
            <v>2472.6680849999998</v>
          </cell>
          <cell r="M130">
            <v>362.84386599999999</v>
          </cell>
          <cell r="N130">
            <v>1591.6777300000001</v>
          </cell>
          <cell r="O130">
            <v>20</v>
          </cell>
          <cell r="P130">
            <v>12.704708</v>
          </cell>
          <cell r="Q130">
            <v>223.95699999999999</v>
          </cell>
          <cell r="R130">
            <v>0</v>
          </cell>
          <cell r="S130">
            <v>1720.8198950000001</v>
          </cell>
          <cell r="T130">
            <v>1277.622693</v>
          </cell>
          <cell r="U130">
            <v>502.88</v>
          </cell>
          <cell r="V130">
            <v>2601.0088270000001</v>
          </cell>
          <cell r="W130">
            <v>32.165979999999998</v>
          </cell>
          <cell r="AB130">
            <v>3492.108534</v>
          </cell>
          <cell r="AC130">
            <v>310.57758000000001</v>
          </cell>
          <cell r="AD130">
            <v>2086.7608829999999</v>
          </cell>
          <cell r="AE130">
            <v>16</v>
          </cell>
          <cell r="AF130">
            <v>15.836731</v>
          </cell>
          <cell r="AG130">
            <v>676.774</v>
          </cell>
          <cell r="AH130">
            <v>0</v>
          </cell>
          <cell r="AI130">
            <v>2391.3942539999998</v>
          </cell>
          <cell r="AJ130">
            <v>1445.3061319999999</v>
          </cell>
          <cell r="AK130">
            <v>602.17571999999996</v>
          </cell>
          <cell r="AL130">
            <v>4206.5287360000002</v>
          </cell>
          <cell r="AM130">
            <v>178.86413999999999</v>
          </cell>
          <cell r="AQ130">
            <v>29150.324154999998</v>
          </cell>
          <cell r="AR130">
            <v>3272.0630000000001</v>
          </cell>
          <cell r="AS130">
            <v>18547.956445</v>
          </cell>
          <cell r="AT130">
            <v>183</v>
          </cell>
          <cell r="AU130">
            <v>150.54653200000001</v>
          </cell>
          <cell r="AV130">
            <v>4665</v>
          </cell>
          <cell r="AW130">
            <v>0</v>
          </cell>
          <cell r="AX130">
            <v>22183.007428000001</v>
          </cell>
          <cell r="AY130">
            <v>11482.206076</v>
          </cell>
          <cell r="AZ130">
            <v>5927.692</v>
          </cell>
          <cell r="BA130">
            <v>35257.099198999997</v>
          </cell>
          <cell r="BB130">
            <v>1340.152</v>
          </cell>
          <cell r="BD130">
            <v>132159.04683499999</v>
          </cell>
        </row>
        <row r="131">
          <cell r="J131" t="str">
            <v>Residential</v>
          </cell>
          <cell r="L131">
            <v>56133.057790999999</v>
          </cell>
          <cell r="M131">
            <v>10281.942626</v>
          </cell>
          <cell r="N131">
            <v>60649.285259999997</v>
          </cell>
          <cell r="O131">
            <v>7668</v>
          </cell>
          <cell r="P131">
            <v>0</v>
          </cell>
          <cell r="Q131">
            <v>5656.22</v>
          </cell>
          <cell r="R131">
            <v>0</v>
          </cell>
          <cell r="S131">
            <v>20223.312087999999</v>
          </cell>
          <cell r="T131">
            <v>26068.823509000002</v>
          </cell>
          <cell r="U131">
            <v>6876.0436</v>
          </cell>
          <cell r="V131">
            <v>51858.319334</v>
          </cell>
          <cell r="W131"/>
          <cell r="AB131">
            <v>83991.307900999993</v>
          </cell>
          <cell r="AC131">
            <v>13699.900277000001</v>
          </cell>
          <cell r="AD131">
            <v>87325.556356999994</v>
          </cell>
          <cell r="AE131">
            <v>9060</v>
          </cell>
          <cell r="AF131">
            <v>0</v>
          </cell>
          <cell r="AG131">
            <v>11322.262000000001</v>
          </cell>
          <cell r="AH131">
            <v>0</v>
          </cell>
          <cell r="AI131">
            <v>32084.161691000001</v>
          </cell>
          <cell r="AJ131">
            <v>43392.697331000003</v>
          </cell>
          <cell r="AK131">
            <v>8941.6370000000006</v>
          </cell>
          <cell r="AL131">
            <v>73606.964733999994</v>
          </cell>
          <cell r="AM131"/>
          <cell r="AQ131">
            <v>540364.90256900003</v>
          </cell>
          <cell r="AR131">
            <v>100259.516</v>
          </cell>
          <cell r="AS131">
            <v>611363.68449699995</v>
          </cell>
          <cell r="AT131">
            <v>66841</v>
          </cell>
          <cell r="AU131">
            <v>0</v>
          </cell>
          <cell r="AV131">
            <v>67376</v>
          </cell>
          <cell r="AW131">
            <v>0</v>
          </cell>
          <cell r="AX131">
            <v>210492.18119900001</v>
          </cell>
          <cell r="AY131">
            <v>246341.03499900002</v>
          </cell>
          <cell r="AZ131">
            <v>73052.19</v>
          </cell>
          <cell r="BA131">
            <v>512486.60683900001</v>
          </cell>
          <cell r="BB131">
            <v>16520.363000000001</v>
          </cell>
          <cell r="BD131">
            <v>2445097.4791029999</v>
          </cell>
        </row>
        <row r="132">
          <cell r="J132" t="str">
            <v>A01</v>
          </cell>
          <cell r="L132">
            <v>11072.549418000001</v>
          </cell>
          <cell r="M132">
            <v>184.38985500000001</v>
          </cell>
          <cell r="N132">
            <v>5095.1497600000002</v>
          </cell>
          <cell r="O132">
            <v>35</v>
          </cell>
          <cell r="P132">
            <v>27.500219999999999</v>
          </cell>
          <cell r="Q132">
            <v>765.61900000000003</v>
          </cell>
          <cell r="R132">
            <v>0</v>
          </cell>
          <cell r="S132">
            <v>24595.201905999998</v>
          </cell>
          <cell r="T132">
            <v>3308.7865339999998</v>
          </cell>
          <cell r="U132">
            <v>126.6435</v>
          </cell>
          <cell r="V132">
            <v>7484.313811</v>
          </cell>
          <cell r="W132">
            <v>147.97388000000001</v>
          </cell>
          <cell r="AB132">
            <v>16830.387697999999</v>
          </cell>
          <cell r="AC132">
            <v>223.637193</v>
          </cell>
          <cell r="AD132">
            <v>6954.268051</v>
          </cell>
          <cell r="AE132">
            <v>23</v>
          </cell>
          <cell r="AF132">
            <v>110.014033</v>
          </cell>
          <cell r="AG132">
            <v>1476.579</v>
          </cell>
          <cell r="AH132">
            <v>0</v>
          </cell>
          <cell r="AI132">
            <v>32640.006923000001</v>
          </cell>
          <cell r="AJ132">
            <v>3847.0183590000001</v>
          </cell>
          <cell r="AK132">
            <v>151.62502000000001</v>
          </cell>
          <cell r="AL132">
            <v>12479.72529</v>
          </cell>
          <cell r="AM132">
            <v>2160.1291000000001</v>
          </cell>
          <cell r="AQ132">
            <v>141724.458121</v>
          </cell>
          <cell r="AR132">
            <v>2029.5219999999999</v>
          </cell>
          <cell r="AS132">
            <v>60641.212379999997</v>
          </cell>
          <cell r="AT132">
            <v>257</v>
          </cell>
          <cell r="AU132">
            <v>397.57490100000001</v>
          </cell>
          <cell r="AV132">
            <v>11475</v>
          </cell>
          <cell r="AW132">
            <v>0</v>
          </cell>
          <cell r="AX132">
            <v>381377.61348999996</v>
          </cell>
          <cell r="AY132">
            <v>31833.296169000001</v>
          </cell>
          <cell r="AZ132">
            <v>1458.425</v>
          </cell>
          <cell r="BA132">
            <v>93369.009510999997</v>
          </cell>
          <cell r="BB132">
            <v>12021.843999999999</v>
          </cell>
          <cell r="BD132">
            <v>736584.95557200001</v>
          </cell>
        </row>
        <row r="133">
          <cell r="J133" t="str">
            <v>A02</v>
          </cell>
          <cell r="L133">
            <v>0</v>
          </cell>
          <cell r="M133">
            <v>0</v>
          </cell>
          <cell r="N133">
            <v>-0.13855000000000001</v>
          </cell>
          <cell r="O133">
            <v>0</v>
          </cell>
          <cell r="P133">
            <v>0.23421400000000001</v>
          </cell>
          <cell r="Q133">
            <v>0.61199999999999999</v>
          </cell>
          <cell r="R133">
            <v>0</v>
          </cell>
          <cell r="S133">
            <v>4.847785</v>
          </cell>
          <cell r="T133">
            <v>11.732078</v>
          </cell>
          <cell r="U133">
            <v>25.066410000000001</v>
          </cell>
          <cell r="V133">
            <v>13.893447999999999</v>
          </cell>
          <cell r="W133">
            <v>0</v>
          </cell>
          <cell r="AB133">
            <v>0</v>
          </cell>
          <cell r="AC133">
            <v>0</v>
          </cell>
          <cell r="AD133">
            <v>-0.25744</v>
          </cell>
          <cell r="AE133">
            <v>1</v>
          </cell>
          <cell r="AF133">
            <v>0.223251</v>
          </cell>
          <cell r="AG133">
            <v>1.181</v>
          </cell>
          <cell r="AH133">
            <v>0</v>
          </cell>
          <cell r="AI133">
            <v>5.7724739999999999</v>
          </cell>
          <cell r="AJ133">
            <v>21.853950999999999</v>
          </cell>
          <cell r="AK133">
            <v>33.113939999999999</v>
          </cell>
          <cell r="AL133">
            <v>20.079560000000001</v>
          </cell>
          <cell r="AM133">
            <v>0</v>
          </cell>
          <cell r="AQ133">
            <v>0</v>
          </cell>
          <cell r="AR133">
            <v>0</v>
          </cell>
          <cell r="AS133">
            <v>-1.7989999999999999</v>
          </cell>
          <cell r="AT133">
            <v>5</v>
          </cell>
          <cell r="AU133">
            <v>0.801929</v>
          </cell>
          <cell r="AV133">
            <v>9</v>
          </cell>
          <cell r="AW133">
            <v>0</v>
          </cell>
          <cell r="AX133">
            <v>55.466000000000001</v>
          </cell>
          <cell r="AY133">
            <v>216.02176399999999</v>
          </cell>
          <cell r="AZ133">
            <v>323.30500000000001</v>
          </cell>
          <cell r="BA133">
            <v>157.47424699999999</v>
          </cell>
          <cell r="BB133">
            <v>0</v>
          </cell>
          <cell r="BD133">
            <v>765.26994000000002</v>
          </cell>
        </row>
        <row r="134">
          <cell r="J134" t="str">
            <v>A03</v>
          </cell>
          <cell r="L134">
            <v>354.31164000000001</v>
          </cell>
          <cell r="M134">
            <v>2.3144800000000001</v>
          </cell>
          <cell r="N134">
            <v>426.21050000000002</v>
          </cell>
          <cell r="O134">
            <v>0</v>
          </cell>
          <cell r="P134">
            <v>0</v>
          </cell>
          <cell r="Q134">
            <v>14.714</v>
          </cell>
          <cell r="R134">
            <v>0</v>
          </cell>
          <cell r="S134">
            <v>91.934442000000004</v>
          </cell>
          <cell r="T134">
            <v>302.76604600000002</v>
          </cell>
          <cell r="U134">
            <v>0.1236</v>
          </cell>
          <cell r="V134">
            <v>13.48982</v>
          </cell>
          <cell r="W134">
            <v>0</v>
          </cell>
          <cell r="AB134">
            <v>430.93701399999998</v>
          </cell>
          <cell r="AC134">
            <v>2.5810629999999999</v>
          </cell>
          <cell r="AD134">
            <v>3247.4989660000001</v>
          </cell>
          <cell r="AE134">
            <v>0</v>
          </cell>
          <cell r="AF134">
            <v>0</v>
          </cell>
          <cell r="AG134">
            <v>28.376999999999999</v>
          </cell>
          <cell r="AH134">
            <v>0</v>
          </cell>
          <cell r="AI134">
            <v>124.25509700000001</v>
          </cell>
          <cell r="AJ134">
            <v>579.781206</v>
          </cell>
          <cell r="AK134">
            <v>0.16070000000000001</v>
          </cell>
          <cell r="AL134">
            <v>31.67258</v>
          </cell>
          <cell r="AM134">
            <v>0.47677999999999998</v>
          </cell>
          <cell r="AQ134">
            <v>4992.0729899999997</v>
          </cell>
          <cell r="AR134">
            <v>20.585999999999999</v>
          </cell>
          <cell r="AS134">
            <v>33354.022880999997</v>
          </cell>
          <cell r="AT134">
            <v>0</v>
          </cell>
          <cell r="AU134">
            <v>0</v>
          </cell>
          <cell r="AV134">
            <v>530</v>
          </cell>
          <cell r="AW134">
            <v>0</v>
          </cell>
          <cell r="AX134">
            <v>1484.4552799999999</v>
          </cell>
          <cell r="AY134">
            <v>5871.4083609999998</v>
          </cell>
          <cell r="AZ134">
            <v>0.98099999999999998</v>
          </cell>
          <cell r="BA134">
            <v>291.69373100000001</v>
          </cell>
          <cell r="BB134">
            <v>1.7130000000000001</v>
          </cell>
          <cell r="BD134">
            <v>46546.933242999999</v>
          </cell>
        </row>
        <row r="135">
          <cell r="J135" t="str">
            <v>A04</v>
          </cell>
          <cell r="L135">
            <v>209.70930000000001</v>
          </cell>
          <cell r="M135">
            <v>0.87683800000000001</v>
          </cell>
          <cell r="N135">
            <v>11.521100000000001</v>
          </cell>
          <cell r="O135">
            <v>3</v>
          </cell>
          <cell r="P135">
            <v>0</v>
          </cell>
          <cell r="Q135">
            <v>1.337</v>
          </cell>
          <cell r="R135">
            <v>0</v>
          </cell>
          <cell r="S135">
            <v>30.282177999999998</v>
          </cell>
          <cell r="T135">
            <v>188.416845</v>
          </cell>
          <cell r="U135">
            <v>3.79732</v>
          </cell>
          <cell r="V135">
            <v>9</v>
          </cell>
          <cell r="W135">
            <v>0</v>
          </cell>
          <cell r="AB135">
            <v>420.89897999999999</v>
          </cell>
          <cell r="AC135">
            <v>1.0917760000000001</v>
          </cell>
          <cell r="AD135">
            <v>14.6806</v>
          </cell>
          <cell r="AE135">
            <v>3</v>
          </cell>
          <cell r="AF135">
            <v>0</v>
          </cell>
          <cell r="AG135">
            <v>2.58</v>
          </cell>
          <cell r="AH135">
            <v>0</v>
          </cell>
          <cell r="AI135">
            <v>104.738961</v>
          </cell>
          <cell r="AJ135">
            <v>418.08315099999999</v>
          </cell>
          <cell r="AK135">
            <v>6.8701800000000004</v>
          </cell>
          <cell r="AL135">
            <v>16</v>
          </cell>
          <cell r="AM135">
            <v>0.17362</v>
          </cell>
          <cell r="AQ135">
            <v>4814.7804299999998</v>
          </cell>
          <cell r="AR135">
            <v>9.5389999999999997</v>
          </cell>
          <cell r="AS135">
            <v>117.2955</v>
          </cell>
          <cell r="AT135">
            <v>26</v>
          </cell>
          <cell r="AU135">
            <v>0</v>
          </cell>
          <cell r="AV135">
            <v>19</v>
          </cell>
          <cell r="AW135">
            <v>0</v>
          </cell>
          <cell r="AX135">
            <v>1278.2497100000001</v>
          </cell>
          <cell r="AY135">
            <v>4449.5575170000002</v>
          </cell>
          <cell r="AZ135">
            <v>71.741</v>
          </cell>
          <cell r="BA135">
            <v>116</v>
          </cell>
          <cell r="BB135">
            <v>0.97899999999999998</v>
          </cell>
          <cell r="BD135">
            <v>10903.142157</v>
          </cell>
        </row>
        <row r="136">
          <cell r="J136" t="str">
            <v>A05</v>
          </cell>
          <cell r="L136">
            <v>2.8649999999999998E-2</v>
          </cell>
          <cell r="M136">
            <v>0</v>
          </cell>
          <cell r="N136">
            <v>629.36825999999996</v>
          </cell>
          <cell r="O136">
            <v>3</v>
          </cell>
          <cell r="P136">
            <v>0</v>
          </cell>
          <cell r="Q136">
            <v>2.0030000000000001</v>
          </cell>
          <cell r="R136">
            <v>0</v>
          </cell>
          <cell r="S136">
            <v>1574.846188</v>
          </cell>
          <cell r="T136">
            <v>550.76903800000002</v>
          </cell>
          <cell r="U136">
            <v>4.9296499999999996</v>
          </cell>
          <cell r="V136">
            <v>240.19033400000001</v>
          </cell>
          <cell r="W136">
            <v>1.4835199999999999</v>
          </cell>
          <cell r="AB136">
            <v>5.3090000000000004E-3</v>
          </cell>
          <cell r="AC136">
            <v>122.695342</v>
          </cell>
          <cell r="AD136">
            <v>839.03305799999998</v>
          </cell>
          <cell r="AE136">
            <v>3</v>
          </cell>
          <cell r="AF136">
            <v>0</v>
          </cell>
          <cell r="AG136">
            <v>3.8639999999999999</v>
          </cell>
          <cell r="AH136">
            <v>0</v>
          </cell>
          <cell r="AI136">
            <v>1996.948911</v>
          </cell>
          <cell r="AJ136">
            <v>705.00054699999998</v>
          </cell>
          <cell r="AK136">
            <v>9.10365</v>
          </cell>
          <cell r="AL136">
            <v>416.60289999999998</v>
          </cell>
          <cell r="AM136">
            <v>5.0904600000000002</v>
          </cell>
          <cell r="AQ136">
            <v>-7.0999999999999994E-2</v>
          </cell>
          <cell r="AR136">
            <v>579.47</v>
          </cell>
          <cell r="AS136">
            <v>7177.4535919999998</v>
          </cell>
          <cell r="AT136">
            <v>24</v>
          </cell>
          <cell r="AU136">
            <v>0</v>
          </cell>
          <cell r="AV136">
            <v>22</v>
          </cell>
          <cell r="AW136">
            <v>0</v>
          </cell>
          <cell r="AX136">
            <v>24100.266790000001</v>
          </cell>
          <cell r="AY136">
            <v>5878.9949340000003</v>
          </cell>
          <cell r="AZ136">
            <v>86.307000000000002</v>
          </cell>
          <cell r="BA136">
            <v>2677.0668129999999</v>
          </cell>
          <cell r="BB136">
            <v>34.831000000000003</v>
          </cell>
          <cell r="BD136">
            <v>40580.319128999996</v>
          </cell>
        </row>
        <row r="137">
          <cell r="J137" t="str">
            <v>B06</v>
          </cell>
          <cell r="L137">
            <v>693.10099500000001</v>
          </cell>
          <cell r="M137">
            <v>0</v>
          </cell>
          <cell r="N137">
            <v>0.15056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12.127909000000001</v>
          </cell>
          <cell r="T137">
            <v>13.538506999999999</v>
          </cell>
          <cell r="U137">
            <v>0</v>
          </cell>
          <cell r="V137">
            <v>151</v>
          </cell>
          <cell r="W137">
            <v>0</v>
          </cell>
          <cell r="AB137">
            <v>647.42943400000001</v>
          </cell>
          <cell r="AC137">
            <v>0</v>
          </cell>
          <cell r="AD137">
            <v>0.24737999999999999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16.136790000000001</v>
          </cell>
          <cell r="AJ137">
            <v>8.3566280000000006</v>
          </cell>
          <cell r="AK137">
            <v>0</v>
          </cell>
          <cell r="AL137">
            <v>148</v>
          </cell>
          <cell r="AM137">
            <v>0</v>
          </cell>
          <cell r="AQ137">
            <v>9902.3795399999999</v>
          </cell>
          <cell r="AR137">
            <v>0</v>
          </cell>
          <cell r="AS137">
            <v>1.1759999999999999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228.85586000000001</v>
          </cell>
          <cell r="AY137">
            <v>64.611729999999994</v>
          </cell>
          <cell r="AZ137">
            <v>0</v>
          </cell>
          <cell r="BA137">
            <v>1527</v>
          </cell>
          <cell r="BB137">
            <v>0</v>
          </cell>
          <cell r="BD137">
            <v>11724.02313</v>
          </cell>
        </row>
        <row r="138">
          <cell r="J138" t="str">
            <v>B07</v>
          </cell>
          <cell r="L138">
            <v>128.77315400000001</v>
          </cell>
          <cell r="M138">
            <v>0</v>
          </cell>
          <cell r="N138">
            <v>5.88971</v>
          </cell>
          <cell r="O138">
            <v>0</v>
          </cell>
          <cell r="P138">
            <v>0</v>
          </cell>
          <cell r="Q138">
            <v>80.905000000000001</v>
          </cell>
          <cell r="R138">
            <v>0</v>
          </cell>
          <cell r="S138">
            <v>1.851774</v>
          </cell>
          <cell r="T138">
            <v>0.68299900000000002</v>
          </cell>
          <cell r="U138">
            <v>9.6369999999999997E-2</v>
          </cell>
          <cell r="V138">
            <v>1</v>
          </cell>
          <cell r="W138">
            <v>0</v>
          </cell>
          <cell r="AB138">
            <v>999.54716900000005</v>
          </cell>
          <cell r="AC138">
            <v>0</v>
          </cell>
          <cell r="AD138">
            <v>8.8896499999999996</v>
          </cell>
          <cell r="AE138">
            <v>0</v>
          </cell>
          <cell r="AF138">
            <v>0</v>
          </cell>
          <cell r="AG138">
            <v>156.03399999999999</v>
          </cell>
          <cell r="AH138">
            <v>0</v>
          </cell>
          <cell r="AI138">
            <v>2.4887649999999999</v>
          </cell>
          <cell r="AJ138">
            <v>1.055253</v>
          </cell>
          <cell r="AK138">
            <v>0.11933000000000001</v>
          </cell>
          <cell r="AL138">
            <v>3</v>
          </cell>
          <cell r="AM138">
            <v>0</v>
          </cell>
          <cell r="AQ138">
            <v>14800.94836</v>
          </cell>
          <cell r="AR138">
            <v>0</v>
          </cell>
          <cell r="AS138">
            <v>238.16392999999999</v>
          </cell>
          <cell r="AT138">
            <v>0</v>
          </cell>
          <cell r="AU138">
            <v>0</v>
          </cell>
          <cell r="AV138">
            <v>3154</v>
          </cell>
          <cell r="AW138">
            <v>0</v>
          </cell>
          <cell r="AX138">
            <v>20.754000000000001</v>
          </cell>
          <cell r="AY138">
            <v>6.7392820000000002</v>
          </cell>
          <cell r="AZ138">
            <v>0.84399999999999997</v>
          </cell>
          <cell r="BA138">
            <v>12</v>
          </cell>
          <cell r="BB138">
            <v>0</v>
          </cell>
          <cell r="BD138">
            <v>18233.449572000001</v>
          </cell>
        </row>
        <row r="139">
          <cell r="J139" t="str">
            <v>B08-B10</v>
          </cell>
          <cell r="L139">
            <v>565.08777699999996</v>
          </cell>
          <cell r="M139">
            <v>3.5015679999999998</v>
          </cell>
          <cell r="N139">
            <v>917.68681000000004</v>
          </cell>
          <cell r="O139">
            <v>0</v>
          </cell>
          <cell r="P139">
            <v>0</v>
          </cell>
          <cell r="Q139">
            <v>19.670000000000002</v>
          </cell>
          <cell r="R139">
            <v>0</v>
          </cell>
          <cell r="S139">
            <v>26.262073000000001</v>
          </cell>
          <cell r="T139">
            <v>302.82462700000002</v>
          </cell>
          <cell r="U139">
            <v>0</v>
          </cell>
          <cell r="V139">
            <v>158</v>
          </cell>
          <cell r="W139">
            <v>0</v>
          </cell>
          <cell r="AB139">
            <v>1328.0512100000001</v>
          </cell>
          <cell r="AC139">
            <v>2.7771300000000001</v>
          </cell>
          <cell r="AD139">
            <v>2701.3002999999999</v>
          </cell>
          <cell r="AE139">
            <v>0</v>
          </cell>
          <cell r="AF139">
            <v>0</v>
          </cell>
          <cell r="AG139">
            <v>37.936</v>
          </cell>
          <cell r="AH139">
            <v>0</v>
          </cell>
          <cell r="AI139">
            <v>33.417625999999998</v>
          </cell>
          <cell r="AJ139">
            <v>268.221203</v>
          </cell>
          <cell r="AK139">
            <v>0</v>
          </cell>
          <cell r="AL139">
            <v>159</v>
          </cell>
          <cell r="AM139">
            <v>45.624929999999999</v>
          </cell>
          <cell r="AQ139">
            <v>17257.712459999999</v>
          </cell>
          <cell r="AR139">
            <v>21.768999999999998</v>
          </cell>
          <cell r="AS139">
            <v>51942.674116000002</v>
          </cell>
          <cell r="AT139">
            <v>0</v>
          </cell>
          <cell r="AU139">
            <v>0</v>
          </cell>
          <cell r="AV139">
            <v>397</v>
          </cell>
          <cell r="AW139">
            <v>0</v>
          </cell>
          <cell r="AX139">
            <v>315.63842</v>
          </cell>
          <cell r="AY139">
            <v>2045.8535440000001</v>
          </cell>
          <cell r="AZ139">
            <v>0</v>
          </cell>
          <cell r="BA139">
            <v>1640</v>
          </cell>
          <cell r="BB139">
            <v>419.02199999999999</v>
          </cell>
          <cell r="BD139">
            <v>74039.669540000003</v>
          </cell>
        </row>
        <row r="140">
          <cell r="J140" t="str">
            <v>C110-C111</v>
          </cell>
          <cell r="L140">
            <v>2513.2792570000001</v>
          </cell>
          <cell r="M140">
            <v>7.74831</v>
          </cell>
          <cell r="N140">
            <v>56.917439999999999</v>
          </cell>
          <cell r="O140">
            <v>1</v>
          </cell>
          <cell r="P140">
            <v>0</v>
          </cell>
          <cell r="Q140">
            <v>52.28</v>
          </cell>
          <cell r="R140">
            <v>0</v>
          </cell>
          <cell r="S140">
            <v>1520.5959539999999</v>
          </cell>
          <cell r="T140">
            <v>503.98878200000001</v>
          </cell>
          <cell r="U140">
            <v>2.9476300000000002</v>
          </cell>
          <cell r="V140">
            <v>150.29880399999999</v>
          </cell>
          <cell r="W140">
            <v>5.0845099999999999</v>
          </cell>
          <cell r="AB140">
            <v>8481.5948529999987</v>
          </cell>
          <cell r="AC140">
            <v>10.293065</v>
          </cell>
          <cell r="AD140">
            <v>81.934510000000003</v>
          </cell>
          <cell r="AE140">
            <v>1</v>
          </cell>
          <cell r="AF140">
            <v>0</v>
          </cell>
          <cell r="AG140">
            <v>100.827</v>
          </cell>
          <cell r="AH140">
            <v>0</v>
          </cell>
          <cell r="AI140">
            <v>4221.447725</v>
          </cell>
          <cell r="AJ140">
            <v>1274.3848499999999</v>
          </cell>
          <cell r="AK140">
            <v>3.9611800000000001</v>
          </cell>
          <cell r="AL140">
            <v>281.90275000000003</v>
          </cell>
          <cell r="AM140">
            <v>495.55081999999999</v>
          </cell>
          <cell r="AQ140">
            <v>106940.12127799999</v>
          </cell>
          <cell r="AR140">
            <v>88.519000000000005</v>
          </cell>
          <cell r="AS140">
            <v>705.79396099999997</v>
          </cell>
          <cell r="AT140">
            <v>9</v>
          </cell>
          <cell r="AU140">
            <v>0</v>
          </cell>
          <cell r="AV140">
            <v>812</v>
          </cell>
          <cell r="AW140">
            <v>0</v>
          </cell>
          <cell r="AX140">
            <v>55687.613400000002</v>
          </cell>
          <cell r="AY140">
            <v>14943.800421</v>
          </cell>
          <cell r="AZ140">
            <v>37.488999999999997</v>
          </cell>
          <cell r="BA140">
            <v>3528.1934959999999</v>
          </cell>
          <cell r="BB140">
            <v>3381.0969999999998</v>
          </cell>
          <cell r="BD140">
            <v>186133.62755599999</v>
          </cell>
        </row>
        <row r="141">
          <cell r="J141" t="str">
            <v>C112</v>
          </cell>
          <cell r="L141">
            <v>0</v>
          </cell>
          <cell r="M141">
            <v>0</v>
          </cell>
          <cell r="N141">
            <v>186.80556000000001</v>
          </cell>
          <cell r="O141">
            <v>0</v>
          </cell>
          <cell r="P141">
            <v>0</v>
          </cell>
          <cell r="Q141">
            <v>12.26</v>
          </cell>
          <cell r="R141">
            <v>0</v>
          </cell>
          <cell r="S141">
            <v>577.37858100000005</v>
          </cell>
          <cell r="T141">
            <v>93.369179000000003</v>
          </cell>
          <cell r="U141">
            <v>0</v>
          </cell>
          <cell r="V141">
            <v>13</v>
          </cell>
          <cell r="W141">
            <v>0</v>
          </cell>
          <cell r="AB141">
            <v>0</v>
          </cell>
          <cell r="AC141">
            <v>1.0458069999999999</v>
          </cell>
          <cell r="AD141">
            <v>226.72566</v>
          </cell>
          <cell r="AE141">
            <v>0</v>
          </cell>
          <cell r="AF141">
            <v>0</v>
          </cell>
          <cell r="AG141">
            <v>23.643999999999998</v>
          </cell>
          <cell r="AH141">
            <v>0</v>
          </cell>
          <cell r="AI141">
            <v>1240.713698</v>
          </cell>
          <cell r="AJ141">
            <v>203.832066</v>
          </cell>
          <cell r="AK141">
            <v>0</v>
          </cell>
          <cell r="AL141">
            <v>17</v>
          </cell>
          <cell r="AM141">
            <v>0</v>
          </cell>
          <cell r="AQ141">
            <v>0</v>
          </cell>
          <cell r="AR141">
            <v>9.3390000000000004</v>
          </cell>
          <cell r="AS141">
            <v>3673.5086609999998</v>
          </cell>
          <cell r="AT141">
            <v>0</v>
          </cell>
          <cell r="AU141">
            <v>0</v>
          </cell>
          <cell r="AV141">
            <v>188</v>
          </cell>
          <cell r="AW141">
            <v>0</v>
          </cell>
          <cell r="AX141">
            <v>16458.838449999999</v>
          </cell>
          <cell r="AY141">
            <v>1901.9183190000001</v>
          </cell>
          <cell r="AZ141">
            <v>0</v>
          </cell>
          <cell r="BA141">
            <v>155</v>
          </cell>
          <cell r="BB141">
            <v>0</v>
          </cell>
          <cell r="BD141">
            <v>22386.604429999999</v>
          </cell>
        </row>
        <row r="142">
          <cell r="J142" t="str">
            <v>C113</v>
          </cell>
          <cell r="L142">
            <v>665.53255000000001</v>
          </cell>
          <cell r="M142">
            <v>19.730623999999999</v>
          </cell>
          <cell r="N142">
            <v>12.39865</v>
          </cell>
          <cell r="O142">
            <v>0</v>
          </cell>
          <cell r="P142">
            <v>0</v>
          </cell>
          <cell r="Q142">
            <v>1881.9380000000001</v>
          </cell>
          <cell r="R142">
            <v>0</v>
          </cell>
          <cell r="S142">
            <v>1643.0589070000001</v>
          </cell>
          <cell r="T142">
            <v>390.56334399999997</v>
          </cell>
          <cell r="U142">
            <v>4.7632599999999998</v>
          </cell>
          <cell r="V142">
            <v>75</v>
          </cell>
          <cell r="W142">
            <v>0</v>
          </cell>
          <cell r="AB142">
            <v>10903.793519999999</v>
          </cell>
          <cell r="AC142">
            <v>26.527719000000001</v>
          </cell>
          <cell r="AD142">
            <v>21.16713</v>
          </cell>
          <cell r="AE142">
            <v>0</v>
          </cell>
          <cell r="AF142">
            <v>0</v>
          </cell>
          <cell r="AG142">
            <v>3648.5349999999999</v>
          </cell>
          <cell r="AH142">
            <v>0</v>
          </cell>
          <cell r="AI142">
            <v>4643.3641019999995</v>
          </cell>
          <cell r="AJ142">
            <v>2445.5903069999999</v>
          </cell>
          <cell r="AK142">
            <v>5.2185499999999996</v>
          </cell>
          <cell r="AL142">
            <v>75</v>
          </cell>
          <cell r="AM142">
            <v>0</v>
          </cell>
          <cell r="AQ142">
            <v>146568.56367999999</v>
          </cell>
          <cell r="AR142">
            <v>241.161</v>
          </cell>
          <cell r="AS142">
            <v>187.98599999999999</v>
          </cell>
          <cell r="AT142">
            <v>0</v>
          </cell>
          <cell r="AU142">
            <v>0</v>
          </cell>
          <cell r="AV142">
            <v>13968</v>
          </cell>
          <cell r="AW142">
            <v>0</v>
          </cell>
          <cell r="AX142">
            <v>63110.41042</v>
          </cell>
          <cell r="AY142">
            <v>26204.397975</v>
          </cell>
          <cell r="AZ142">
            <v>50.710999999999999</v>
          </cell>
          <cell r="BA142">
            <v>809</v>
          </cell>
          <cell r="BB142">
            <v>0</v>
          </cell>
          <cell r="BD142">
            <v>251140.230075</v>
          </cell>
        </row>
        <row r="143">
          <cell r="J143" t="str">
            <v>C114</v>
          </cell>
          <cell r="L143">
            <v>1892.7786510000001</v>
          </cell>
          <cell r="M143">
            <v>10.184919000000001</v>
          </cell>
          <cell r="N143">
            <v>21.113969999999998</v>
          </cell>
          <cell r="O143">
            <v>0</v>
          </cell>
          <cell r="P143">
            <v>0</v>
          </cell>
          <cell r="Q143">
            <v>16.521000000000001</v>
          </cell>
          <cell r="R143">
            <v>0</v>
          </cell>
          <cell r="S143">
            <v>42.511868999999997</v>
          </cell>
          <cell r="T143">
            <v>127.618272</v>
          </cell>
          <cell r="U143">
            <v>0</v>
          </cell>
          <cell r="V143">
            <v>88.661221999999995</v>
          </cell>
          <cell r="W143">
            <v>15.322620000000001</v>
          </cell>
          <cell r="AB143">
            <v>3963.1322399999999</v>
          </cell>
          <cell r="AC143">
            <v>12.943522</v>
          </cell>
          <cell r="AD143">
            <v>18.59891</v>
          </cell>
          <cell r="AE143">
            <v>0</v>
          </cell>
          <cell r="AF143">
            <v>0</v>
          </cell>
          <cell r="AG143">
            <v>31.861000000000001</v>
          </cell>
          <cell r="AH143">
            <v>0</v>
          </cell>
          <cell r="AI143">
            <v>60.212200000000003</v>
          </cell>
          <cell r="AJ143">
            <v>155.33578299999999</v>
          </cell>
          <cell r="AK143">
            <v>0</v>
          </cell>
          <cell r="AL143">
            <v>224.90793300000001</v>
          </cell>
          <cell r="AM143">
            <v>2.8819499999999998</v>
          </cell>
          <cell r="AQ143">
            <v>54347.403129999999</v>
          </cell>
          <cell r="AR143">
            <v>107.73399999999999</v>
          </cell>
          <cell r="AS143">
            <v>157.768046</v>
          </cell>
          <cell r="AT143">
            <v>0</v>
          </cell>
          <cell r="AU143">
            <v>0</v>
          </cell>
          <cell r="AV143">
            <v>271</v>
          </cell>
          <cell r="AW143">
            <v>0</v>
          </cell>
          <cell r="AX143">
            <v>805.03421000000003</v>
          </cell>
          <cell r="AY143">
            <v>1609.4407630000001</v>
          </cell>
          <cell r="AZ143">
            <v>0</v>
          </cell>
          <cell r="BA143">
            <v>2534.336194</v>
          </cell>
          <cell r="BB143">
            <v>23.513999999999999</v>
          </cell>
          <cell r="BD143">
            <v>59856.230342999996</v>
          </cell>
        </row>
        <row r="144">
          <cell r="J144" t="str">
            <v>C115-C119</v>
          </cell>
          <cell r="L144">
            <v>1754.516284</v>
          </cell>
          <cell r="M144">
            <v>0</v>
          </cell>
          <cell r="N144">
            <v>310.85665</v>
          </cell>
          <cell r="O144">
            <v>0</v>
          </cell>
          <cell r="P144">
            <v>0</v>
          </cell>
          <cell r="Q144">
            <v>147.38900000000001</v>
          </cell>
          <cell r="R144">
            <v>0</v>
          </cell>
          <cell r="S144">
            <v>368.81340899999998</v>
          </cell>
          <cell r="T144">
            <v>233.77230299999999</v>
          </cell>
          <cell r="U144">
            <v>26.883559999999999</v>
          </cell>
          <cell r="V144">
            <v>533</v>
          </cell>
          <cell r="W144">
            <v>1.2976300000000001</v>
          </cell>
          <cell r="AB144">
            <v>3427.5563059999999</v>
          </cell>
          <cell r="AC144">
            <v>148.03884300000001</v>
          </cell>
          <cell r="AD144">
            <v>608.88413400000002</v>
          </cell>
          <cell r="AE144">
            <v>0</v>
          </cell>
          <cell r="AF144">
            <v>0</v>
          </cell>
          <cell r="AG144">
            <v>284.255</v>
          </cell>
          <cell r="AH144">
            <v>0</v>
          </cell>
          <cell r="AI144">
            <v>676.41845000000001</v>
          </cell>
          <cell r="AJ144">
            <v>315.26798700000001</v>
          </cell>
          <cell r="AK144">
            <v>34.488680000000002</v>
          </cell>
          <cell r="AL144">
            <v>955</v>
          </cell>
          <cell r="AM144">
            <v>2.3851199999999997</v>
          </cell>
          <cell r="AQ144">
            <v>41396.216638999998</v>
          </cell>
          <cell r="AR144">
            <v>878.02599999999995</v>
          </cell>
          <cell r="AS144">
            <v>6977.5120939999997</v>
          </cell>
          <cell r="AT144">
            <v>0</v>
          </cell>
          <cell r="AU144">
            <v>0</v>
          </cell>
          <cell r="AV144">
            <v>2797</v>
          </cell>
          <cell r="AW144">
            <v>0</v>
          </cell>
          <cell r="AX144">
            <v>8798.6797399999996</v>
          </cell>
          <cell r="AY144">
            <v>3090.2752730000002</v>
          </cell>
          <cell r="AZ144">
            <v>346.63900000000001</v>
          </cell>
          <cell r="BA144">
            <v>10101</v>
          </cell>
          <cell r="BB144">
            <v>19.344999999999999</v>
          </cell>
          <cell r="BD144">
            <v>74404.693746000004</v>
          </cell>
        </row>
        <row r="145">
          <cell r="J145" t="str">
            <v>C12</v>
          </cell>
          <cell r="L145">
            <v>284.81300499999998</v>
          </cell>
          <cell r="M145">
            <v>0</v>
          </cell>
          <cell r="N145">
            <v>135.83518000000001</v>
          </cell>
          <cell r="O145">
            <v>0</v>
          </cell>
          <cell r="P145">
            <v>0</v>
          </cell>
          <cell r="Q145">
            <v>11.77</v>
          </cell>
          <cell r="R145">
            <v>0</v>
          </cell>
          <cell r="S145">
            <v>785.09872299999995</v>
          </cell>
          <cell r="T145">
            <v>206.00358399999999</v>
          </cell>
          <cell r="U145">
            <v>0.88844000000000001</v>
          </cell>
          <cell r="V145">
            <v>74.415246999999994</v>
          </cell>
          <cell r="W145">
            <v>0</v>
          </cell>
          <cell r="AB145">
            <v>395.395465</v>
          </cell>
          <cell r="AC145">
            <v>12.725144999999999</v>
          </cell>
          <cell r="AD145">
            <v>205.85265000000001</v>
          </cell>
          <cell r="AE145">
            <v>0</v>
          </cell>
          <cell r="AF145">
            <v>0</v>
          </cell>
          <cell r="AG145">
            <v>22.699000000000002</v>
          </cell>
          <cell r="AH145">
            <v>0</v>
          </cell>
          <cell r="AI145">
            <v>1131.3793659999999</v>
          </cell>
          <cell r="AJ145">
            <v>171.70128</v>
          </cell>
          <cell r="AK145">
            <v>0.84421000000000002</v>
          </cell>
          <cell r="AL145">
            <v>123.564688</v>
          </cell>
          <cell r="AM145">
            <v>0</v>
          </cell>
          <cell r="AQ145">
            <v>4230.0884599999999</v>
          </cell>
          <cell r="AR145">
            <v>54.23</v>
          </cell>
          <cell r="AS145">
            <v>3217.7731269999999</v>
          </cell>
          <cell r="AT145">
            <v>0</v>
          </cell>
          <cell r="AU145">
            <v>0</v>
          </cell>
          <cell r="AV145">
            <v>173</v>
          </cell>
          <cell r="AW145">
            <v>0</v>
          </cell>
          <cell r="AX145">
            <v>15250.218570000001</v>
          </cell>
          <cell r="AY145">
            <v>1610.2921690000001</v>
          </cell>
          <cell r="AZ145">
            <v>8.16</v>
          </cell>
          <cell r="BA145">
            <v>1239.9791290000001</v>
          </cell>
          <cell r="BB145">
            <v>0</v>
          </cell>
          <cell r="BD145">
            <v>25783.741454999999</v>
          </cell>
        </row>
        <row r="146">
          <cell r="J146" t="str">
            <v>C13</v>
          </cell>
          <cell r="L146">
            <v>497.00115299999999</v>
          </cell>
          <cell r="M146">
            <v>49.642890000000001</v>
          </cell>
          <cell r="N146">
            <v>256.58956000000001</v>
          </cell>
          <cell r="O146">
            <v>0</v>
          </cell>
          <cell r="P146">
            <v>0</v>
          </cell>
          <cell r="Q146">
            <v>26.923999999999999</v>
          </cell>
          <cell r="R146">
            <v>0</v>
          </cell>
          <cell r="S146">
            <v>298.95877899999999</v>
          </cell>
          <cell r="T146">
            <v>96.611593999999997</v>
          </cell>
          <cell r="U146">
            <v>15.711349999999999</v>
          </cell>
          <cell r="V146">
            <v>77</v>
          </cell>
          <cell r="W146">
            <v>1.5778700000000001</v>
          </cell>
          <cell r="AB146">
            <v>1072.9235059999999</v>
          </cell>
          <cell r="AC146">
            <v>47.709842999999999</v>
          </cell>
          <cell r="AD146">
            <v>304.75762700000001</v>
          </cell>
          <cell r="AE146">
            <v>0</v>
          </cell>
          <cell r="AF146">
            <v>0</v>
          </cell>
          <cell r="AG146">
            <v>51.924999999999997</v>
          </cell>
          <cell r="AH146">
            <v>0</v>
          </cell>
          <cell r="AI146">
            <v>528.82407999999998</v>
          </cell>
          <cell r="AJ146">
            <v>145.16693799999999</v>
          </cell>
          <cell r="AK146">
            <v>17.188829999999999</v>
          </cell>
          <cell r="AL146">
            <v>109</v>
          </cell>
          <cell r="AM146">
            <v>1.8949500000000001</v>
          </cell>
          <cell r="AQ146">
            <v>11632.533633999999</v>
          </cell>
          <cell r="AR146">
            <v>437.17700000000002</v>
          </cell>
          <cell r="AS146">
            <v>2608.9393319999999</v>
          </cell>
          <cell r="AT146">
            <v>3</v>
          </cell>
          <cell r="AU146">
            <v>0</v>
          </cell>
          <cell r="AV146">
            <v>477</v>
          </cell>
          <cell r="AW146">
            <v>0</v>
          </cell>
          <cell r="AX146">
            <v>6677.4614000000001</v>
          </cell>
          <cell r="AY146">
            <v>1620.75056</v>
          </cell>
          <cell r="AZ146">
            <v>159.09</v>
          </cell>
          <cell r="BA146">
            <v>842</v>
          </cell>
          <cell r="BB146">
            <v>19.475000000000001</v>
          </cell>
          <cell r="BD146">
            <v>24477.426925999996</v>
          </cell>
        </row>
        <row r="147">
          <cell r="J147" t="str">
            <v>C14</v>
          </cell>
          <cell r="L147">
            <v>856.147694</v>
          </cell>
          <cell r="M147">
            <v>24.648834000000001</v>
          </cell>
          <cell r="N147">
            <v>154.92590999999999</v>
          </cell>
          <cell r="O147">
            <v>0</v>
          </cell>
          <cell r="P147">
            <v>0</v>
          </cell>
          <cell r="Q147">
            <v>68.44</v>
          </cell>
          <cell r="R147">
            <v>0</v>
          </cell>
          <cell r="S147">
            <v>527.00735499999996</v>
          </cell>
          <cell r="T147">
            <v>555.02280099999996</v>
          </cell>
          <cell r="U147">
            <v>2.6262699999999999</v>
          </cell>
          <cell r="V147">
            <v>797</v>
          </cell>
          <cell r="W147">
            <v>0</v>
          </cell>
          <cell r="AB147">
            <v>4180.558833</v>
          </cell>
          <cell r="AC147">
            <v>24.904221</v>
          </cell>
          <cell r="AD147">
            <v>179.43707000000001</v>
          </cell>
          <cell r="AE147">
            <v>1</v>
          </cell>
          <cell r="AF147">
            <v>0</v>
          </cell>
          <cell r="AG147">
            <v>131.994</v>
          </cell>
          <cell r="AH147">
            <v>0</v>
          </cell>
          <cell r="AI147">
            <v>725.05135399999995</v>
          </cell>
          <cell r="AJ147">
            <v>8464.3624340000006</v>
          </cell>
          <cell r="AK147">
            <v>3.1160000000000001</v>
          </cell>
          <cell r="AL147">
            <v>1093</v>
          </cell>
          <cell r="AM147">
            <v>197.55649</v>
          </cell>
          <cell r="AQ147">
            <v>39114.026230000003</v>
          </cell>
          <cell r="AR147">
            <v>219.54900000000001</v>
          </cell>
          <cell r="AS147">
            <v>1584.82052</v>
          </cell>
          <cell r="AT147">
            <v>2</v>
          </cell>
          <cell r="AU147">
            <v>0</v>
          </cell>
          <cell r="AV147">
            <v>916</v>
          </cell>
          <cell r="AW147">
            <v>0</v>
          </cell>
          <cell r="AX147">
            <v>8761.0502930000002</v>
          </cell>
          <cell r="AY147">
            <v>95623.742718000009</v>
          </cell>
          <cell r="AZ147">
            <v>25.757000000000001</v>
          </cell>
          <cell r="BA147">
            <v>10754</v>
          </cell>
          <cell r="BB147">
            <v>1219.1220000000001</v>
          </cell>
          <cell r="BD147">
            <v>158220.06776100001</v>
          </cell>
        </row>
        <row r="148">
          <cell r="J148" t="str">
            <v>C15</v>
          </cell>
          <cell r="L148">
            <v>131.99295699999999</v>
          </cell>
          <cell r="M148">
            <v>0.42027500000000001</v>
          </cell>
          <cell r="N148">
            <v>15.808669999999999</v>
          </cell>
          <cell r="O148">
            <v>0</v>
          </cell>
          <cell r="P148">
            <v>0</v>
          </cell>
          <cell r="Q148">
            <v>1.4219999999999999</v>
          </cell>
          <cell r="R148">
            <v>0</v>
          </cell>
          <cell r="S148">
            <v>223.584373</v>
          </cell>
          <cell r="T148">
            <v>412.34072800000001</v>
          </cell>
          <cell r="U148">
            <v>0.13321</v>
          </cell>
          <cell r="V148">
            <v>83</v>
          </cell>
          <cell r="W148">
            <v>0</v>
          </cell>
          <cell r="AB148">
            <v>242.566236</v>
          </cell>
          <cell r="AC148">
            <v>0.49855100000000002</v>
          </cell>
          <cell r="AD148">
            <v>23.429860000000001</v>
          </cell>
          <cell r="AE148">
            <v>0</v>
          </cell>
          <cell r="AF148">
            <v>0</v>
          </cell>
          <cell r="AG148">
            <v>2.7410000000000001</v>
          </cell>
          <cell r="AH148">
            <v>0</v>
          </cell>
          <cell r="AI148">
            <v>295.96358600000002</v>
          </cell>
          <cell r="AJ148">
            <v>2594.687277</v>
          </cell>
          <cell r="AK148">
            <v>0.21018999999999999</v>
          </cell>
          <cell r="AL148">
            <v>12315</v>
          </cell>
          <cell r="AM148">
            <v>0</v>
          </cell>
          <cell r="AQ148">
            <v>2398.48144</v>
          </cell>
          <cell r="AR148">
            <v>3.7370000000000001</v>
          </cell>
          <cell r="AS148">
            <v>161.07414499999999</v>
          </cell>
          <cell r="AT148">
            <v>0</v>
          </cell>
          <cell r="AU148">
            <v>0</v>
          </cell>
          <cell r="AV148">
            <v>19</v>
          </cell>
          <cell r="AW148">
            <v>0</v>
          </cell>
          <cell r="AX148">
            <v>3521.3238200000001</v>
          </cell>
          <cell r="AY148">
            <v>28507.512815999999</v>
          </cell>
          <cell r="AZ148">
            <v>1.74</v>
          </cell>
          <cell r="BA148">
            <v>152881</v>
          </cell>
          <cell r="BB148">
            <v>0</v>
          </cell>
          <cell r="BD148">
            <v>187493.869221</v>
          </cell>
        </row>
        <row r="149">
          <cell r="J149" t="str">
            <v>C16</v>
          </cell>
          <cell r="L149">
            <v>0</v>
          </cell>
          <cell r="M149">
            <v>107.31959500000001</v>
          </cell>
          <cell r="N149">
            <v>343.21604000000002</v>
          </cell>
          <cell r="O149">
            <v>0</v>
          </cell>
          <cell r="P149">
            <v>0.111813</v>
          </cell>
          <cell r="Q149">
            <v>16.488</v>
          </cell>
          <cell r="R149">
            <v>0</v>
          </cell>
          <cell r="S149">
            <v>129.9821</v>
          </cell>
          <cell r="T149">
            <v>29.440154</v>
          </cell>
          <cell r="U149">
            <v>22.414300000000001</v>
          </cell>
          <cell r="V149">
            <v>367</v>
          </cell>
          <cell r="W149">
            <v>1.04904</v>
          </cell>
          <cell r="AB149">
            <v>0</v>
          </cell>
          <cell r="AC149">
            <v>107.909955</v>
          </cell>
          <cell r="AD149">
            <v>505.42691200000002</v>
          </cell>
          <cell r="AE149">
            <v>0</v>
          </cell>
          <cell r="AF149">
            <v>0.20705299999999999</v>
          </cell>
          <cell r="AG149">
            <v>31.798999999999999</v>
          </cell>
          <cell r="AH149">
            <v>0</v>
          </cell>
          <cell r="AI149">
            <v>145.90422899999999</v>
          </cell>
          <cell r="AJ149">
            <v>30.856498999999999</v>
          </cell>
          <cell r="AK149">
            <v>31.251899999999999</v>
          </cell>
          <cell r="AL149">
            <v>633</v>
          </cell>
          <cell r="AM149">
            <v>1.8399000000000001</v>
          </cell>
          <cell r="AQ149">
            <v>0</v>
          </cell>
          <cell r="AR149">
            <v>983.23</v>
          </cell>
          <cell r="AS149">
            <v>4602.0448059999999</v>
          </cell>
          <cell r="AT149">
            <v>2</v>
          </cell>
          <cell r="AU149">
            <v>1.390709</v>
          </cell>
          <cell r="AV149">
            <v>201</v>
          </cell>
          <cell r="AW149">
            <v>0</v>
          </cell>
          <cell r="AX149">
            <v>2363.5817299999999</v>
          </cell>
          <cell r="AY149">
            <v>306.28762599999999</v>
          </cell>
          <cell r="AZ149">
            <v>312.46300000000002</v>
          </cell>
          <cell r="BA149">
            <v>6748</v>
          </cell>
          <cell r="BB149">
            <v>17.429000000000002</v>
          </cell>
          <cell r="BD149">
            <v>15537.426871</v>
          </cell>
        </row>
        <row r="150">
          <cell r="J150" t="str">
            <v>C17</v>
          </cell>
          <cell r="L150">
            <v>340.46844199999998</v>
          </cell>
          <cell r="M150">
            <v>11.979016</v>
          </cell>
          <cell r="N150">
            <v>64.414249999999996</v>
          </cell>
          <cell r="O150">
            <v>0</v>
          </cell>
          <cell r="P150">
            <v>0</v>
          </cell>
          <cell r="Q150">
            <v>0.77800000000000002</v>
          </cell>
          <cell r="R150">
            <v>0</v>
          </cell>
          <cell r="S150">
            <v>35.470269999999999</v>
          </cell>
          <cell r="T150">
            <v>0</v>
          </cell>
          <cell r="U150">
            <v>0</v>
          </cell>
          <cell r="V150">
            <v>4</v>
          </cell>
          <cell r="W150">
            <v>0</v>
          </cell>
          <cell r="AB150">
            <v>677.05750399999999</v>
          </cell>
          <cell r="AC150">
            <v>12.830023000000001</v>
          </cell>
          <cell r="AD150">
            <v>88.323310000000006</v>
          </cell>
          <cell r="AE150">
            <v>0</v>
          </cell>
          <cell r="AF150">
            <v>0</v>
          </cell>
          <cell r="AG150">
            <v>4595.7259999999997</v>
          </cell>
          <cell r="AH150">
            <v>0</v>
          </cell>
          <cell r="AI150">
            <v>45.020929000000002</v>
          </cell>
          <cell r="AJ150">
            <v>0</v>
          </cell>
          <cell r="AK150">
            <v>0</v>
          </cell>
          <cell r="AL150">
            <v>6</v>
          </cell>
          <cell r="AM150">
            <v>0</v>
          </cell>
          <cell r="AQ150">
            <v>6412.5836799999997</v>
          </cell>
          <cell r="AR150">
            <v>101.69199999999999</v>
          </cell>
          <cell r="AS150">
            <v>781.53135799999995</v>
          </cell>
          <cell r="AT150">
            <v>0</v>
          </cell>
          <cell r="AU150">
            <v>0</v>
          </cell>
          <cell r="AV150">
            <v>59987</v>
          </cell>
          <cell r="AW150">
            <v>0</v>
          </cell>
          <cell r="AX150">
            <v>519.47073999999998</v>
          </cell>
          <cell r="AY150">
            <v>0</v>
          </cell>
          <cell r="AZ150">
            <v>0</v>
          </cell>
          <cell r="BA150">
            <v>44</v>
          </cell>
          <cell r="BB150">
            <v>0</v>
          </cell>
          <cell r="BD150">
            <v>67846.277778000003</v>
          </cell>
        </row>
        <row r="151">
          <cell r="J151" t="str">
            <v>C18</v>
          </cell>
          <cell r="L151">
            <v>244.585658</v>
          </cell>
          <cell r="M151">
            <v>9.2124790000000001</v>
          </cell>
          <cell r="N151">
            <v>47.802370000000003</v>
          </cell>
          <cell r="O151">
            <v>0</v>
          </cell>
          <cell r="P151">
            <v>0</v>
          </cell>
          <cell r="Q151">
            <v>10.3</v>
          </cell>
          <cell r="R151">
            <v>0</v>
          </cell>
          <cell r="S151">
            <v>120.559296</v>
          </cell>
          <cell r="T151">
            <v>142.779011</v>
          </cell>
          <cell r="U151">
            <v>5.6010900000000001</v>
          </cell>
          <cell r="V151">
            <v>78</v>
          </cell>
          <cell r="W151">
            <v>0</v>
          </cell>
          <cell r="AB151">
            <v>696.75523499999997</v>
          </cell>
          <cell r="AC151">
            <v>9.5371690000000005</v>
          </cell>
          <cell r="AD151">
            <v>69.717909000000006</v>
          </cell>
          <cell r="AE151">
            <v>0</v>
          </cell>
          <cell r="AF151">
            <v>0</v>
          </cell>
          <cell r="AG151">
            <v>72.466999999999999</v>
          </cell>
          <cell r="AH151">
            <v>0</v>
          </cell>
          <cell r="AI151">
            <v>230.38768300000001</v>
          </cell>
          <cell r="AJ151">
            <v>333.51942100000002</v>
          </cell>
          <cell r="AK151">
            <v>6.59598</v>
          </cell>
          <cell r="AL151">
            <v>117</v>
          </cell>
          <cell r="AM151">
            <v>2.7910000000000001E-2</v>
          </cell>
          <cell r="AQ151">
            <v>7812.1370699999998</v>
          </cell>
          <cell r="AR151">
            <v>76.813999999999993</v>
          </cell>
          <cell r="AS151">
            <v>548.73540100000002</v>
          </cell>
          <cell r="AT151">
            <v>-1</v>
          </cell>
          <cell r="AU151">
            <v>0</v>
          </cell>
          <cell r="AV151">
            <v>597</v>
          </cell>
          <cell r="AW151">
            <v>0</v>
          </cell>
          <cell r="AX151">
            <v>2423.56014</v>
          </cell>
          <cell r="AY151">
            <v>3443.5515289999998</v>
          </cell>
          <cell r="AZ151">
            <v>63.762</v>
          </cell>
          <cell r="BA151">
            <v>1031</v>
          </cell>
          <cell r="BB151">
            <v>2.63</v>
          </cell>
          <cell r="BD151">
            <v>15998.190140000001</v>
          </cell>
        </row>
        <row r="152">
          <cell r="J152" t="str">
            <v>C19</v>
          </cell>
          <cell r="L152">
            <v>1833.99927</v>
          </cell>
          <cell r="M152">
            <v>3.1320760000000001</v>
          </cell>
          <cell r="N152">
            <v>132.90616</v>
          </cell>
          <cell r="O152">
            <v>0</v>
          </cell>
          <cell r="P152">
            <v>0</v>
          </cell>
          <cell r="Q152">
            <v>11.616</v>
          </cell>
          <cell r="R152">
            <v>0</v>
          </cell>
          <cell r="S152">
            <v>100.080197</v>
          </cell>
          <cell r="T152">
            <v>93.544837999999999</v>
          </cell>
          <cell r="U152">
            <v>21.464110000000002</v>
          </cell>
          <cell r="V152">
            <v>610</v>
          </cell>
          <cell r="W152">
            <v>0</v>
          </cell>
          <cell r="AB152">
            <v>5457.6484099999998</v>
          </cell>
          <cell r="AC152">
            <v>3.3700230000000002</v>
          </cell>
          <cell r="AD152">
            <v>192.15234000000001</v>
          </cell>
          <cell r="AE152">
            <v>0</v>
          </cell>
          <cell r="AF152">
            <v>0</v>
          </cell>
          <cell r="AG152">
            <v>22.402000000000001</v>
          </cell>
          <cell r="AH152">
            <v>0</v>
          </cell>
          <cell r="AI152">
            <v>276.25301200000001</v>
          </cell>
          <cell r="AJ152">
            <v>167.40087</v>
          </cell>
          <cell r="AK152">
            <v>32.139949999999999</v>
          </cell>
          <cell r="AL152">
            <v>1161</v>
          </cell>
          <cell r="AM152">
            <v>0</v>
          </cell>
          <cell r="AQ152">
            <v>51462.484399000001</v>
          </cell>
          <cell r="AR152">
            <v>24.577999999999999</v>
          </cell>
          <cell r="AS152">
            <v>2137.6265520000002</v>
          </cell>
          <cell r="AT152">
            <v>0</v>
          </cell>
          <cell r="AU152">
            <v>0</v>
          </cell>
          <cell r="AV152">
            <v>201</v>
          </cell>
          <cell r="AW152">
            <v>0</v>
          </cell>
          <cell r="AX152">
            <v>3255.7819199999999</v>
          </cell>
          <cell r="AY152">
            <v>1864.2868960000001</v>
          </cell>
          <cell r="AZ152">
            <v>331.00799999999998</v>
          </cell>
          <cell r="BA152">
            <v>12843</v>
          </cell>
          <cell r="BB152">
            <v>0</v>
          </cell>
          <cell r="BD152">
            <v>72119.765767000004</v>
          </cell>
        </row>
        <row r="153">
          <cell r="J153" t="str">
            <v>C20</v>
          </cell>
          <cell r="L153">
            <v>276.97820200000001</v>
          </cell>
          <cell r="M153">
            <v>2.9275600000000002</v>
          </cell>
          <cell r="N153">
            <v>50.902419999999999</v>
          </cell>
          <cell r="O153">
            <v>0</v>
          </cell>
          <cell r="P153">
            <v>0</v>
          </cell>
          <cell r="Q153">
            <v>15.826000000000001</v>
          </cell>
          <cell r="R153">
            <v>0</v>
          </cell>
          <cell r="S153">
            <v>108.72516299999999</v>
          </cell>
          <cell r="T153">
            <v>1213.1055510000001</v>
          </cell>
          <cell r="U153">
            <v>0.27387</v>
          </cell>
          <cell r="V153">
            <v>940.98621900000001</v>
          </cell>
          <cell r="W153">
            <v>0</v>
          </cell>
          <cell r="AB153">
            <v>692.48341200000004</v>
          </cell>
          <cell r="AC153">
            <v>3.6748669999999999</v>
          </cell>
          <cell r="AD153">
            <v>63.800960000000003</v>
          </cell>
          <cell r="AE153">
            <v>0</v>
          </cell>
          <cell r="AF153">
            <v>0</v>
          </cell>
          <cell r="AG153">
            <v>30.523</v>
          </cell>
          <cell r="AH153">
            <v>0</v>
          </cell>
          <cell r="AI153">
            <v>5415.2071859999996</v>
          </cell>
          <cell r="AJ153">
            <v>3959.423104</v>
          </cell>
          <cell r="AK153">
            <v>0.27156999999999998</v>
          </cell>
          <cell r="AL153">
            <v>2657.3541919999998</v>
          </cell>
          <cell r="AM153">
            <v>0.93689999999999996</v>
          </cell>
          <cell r="AQ153">
            <v>7707.7035999999998</v>
          </cell>
          <cell r="AR153">
            <v>29.899000000000001</v>
          </cell>
          <cell r="AS153">
            <v>882.75923999999998</v>
          </cell>
          <cell r="AT153">
            <v>0</v>
          </cell>
          <cell r="AU153">
            <v>0</v>
          </cell>
          <cell r="AV153">
            <v>209</v>
          </cell>
          <cell r="AW153">
            <v>0</v>
          </cell>
          <cell r="AX153">
            <v>56514.739950000003</v>
          </cell>
          <cell r="AY153">
            <v>36074.303958999997</v>
          </cell>
          <cell r="AZ153">
            <v>1.3720000000000001</v>
          </cell>
          <cell r="BA153">
            <v>37719.450494999997</v>
          </cell>
          <cell r="BB153">
            <v>5.6379999999999999</v>
          </cell>
          <cell r="BD153">
            <v>139144.866244</v>
          </cell>
        </row>
        <row r="154">
          <cell r="J154" t="str">
            <v>C21</v>
          </cell>
          <cell r="L154">
            <v>296.45086300000003</v>
          </cell>
          <cell r="M154">
            <v>0</v>
          </cell>
          <cell r="N154">
            <v>50.405340000000002</v>
          </cell>
          <cell r="O154">
            <v>0</v>
          </cell>
          <cell r="P154">
            <v>0.29963000000000001</v>
          </cell>
          <cell r="Q154">
            <v>14.555</v>
          </cell>
          <cell r="R154">
            <v>0</v>
          </cell>
          <cell r="S154">
            <v>342.039019</v>
          </cell>
          <cell r="T154">
            <v>113.89974599999999</v>
          </cell>
          <cell r="U154">
            <v>14.94481</v>
          </cell>
          <cell r="V154">
            <v>115</v>
          </cell>
          <cell r="W154">
            <v>0</v>
          </cell>
          <cell r="AB154">
            <v>564.84431199999995</v>
          </cell>
          <cell r="AC154">
            <v>0</v>
          </cell>
          <cell r="AD154">
            <v>47.895805000000003</v>
          </cell>
          <cell r="AE154">
            <v>0</v>
          </cell>
          <cell r="AF154">
            <v>0.62584300000000004</v>
          </cell>
          <cell r="AG154">
            <v>28.071000000000002</v>
          </cell>
          <cell r="AH154">
            <v>0</v>
          </cell>
          <cell r="AI154">
            <v>1669.7332999999999</v>
          </cell>
          <cell r="AJ154">
            <v>4771.5458529999996</v>
          </cell>
          <cell r="AK154">
            <v>19.774460000000001</v>
          </cell>
          <cell r="AL154">
            <v>109</v>
          </cell>
          <cell r="AM154">
            <v>0</v>
          </cell>
          <cell r="AQ154">
            <v>5093.6864999999998</v>
          </cell>
          <cell r="AR154">
            <v>0</v>
          </cell>
          <cell r="AS154">
            <v>377.73092100000002</v>
          </cell>
          <cell r="AT154">
            <v>0</v>
          </cell>
          <cell r="AU154">
            <v>3.4158189999999999</v>
          </cell>
          <cell r="AV154">
            <v>217</v>
          </cell>
          <cell r="AW154">
            <v>0</v>
          </cell>
          <cell r="AX154">
            <v>23110.61405</v>
          </cell>
          <cell r="AY154">
            <v>55226.927395999999</v>
          </cell>
          <cell r="AZ154">
            <v>184.929</v>
          </cell>
          <cell r="BA154">
            <v>1035</v>
          </cell>
          <cell r="BB154">
            <v>0</v>
          </cell>
          <cell r="BD154">
            <v>85249.303685999999</v>
          </cell>
        </row>
        <row r="155">
          <cell r="J155" t="str">
            <v>C22</v>
          </cell>
          <cell r="L155">
            <v>575.14415099999997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54.095999999999997</v>
          </cell>
          <cell r="R155">
            <v>0</v>
          </cell>
          <cell r="S155">
            <v>257.43108699999999</v>
          </cell>
          <cell r="T155">
            <v>379.18353400000001</v>
          </cell>
          <cell r="U155">
            <v>1.6764399999999999</v>
          </cell>
          <cell r="V155">
            <v>312</v>
          </cell>
          <cell r="W155">
            <v>0</v>
          </cell>
          <cell r="AB155">
            <v>878.510988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104.33</v>
          </cell>
          <cell r="AH155">
            <v>0</v>
          </cell>
          <cell r="AI155">
            <v>255.567812</v>
          </cell>
          <cell r="AJ155">
            <v>710.21685600000001</v>
          </cell>
          <cell r="AK155">
            <v>4.5264699999999998</v>
          </cell>
          <cell r="AL155">
            <v>436</v>
          </cell>
          <cell r="AM155">
            <v>14.37125</v>
          </cell>
          <cell r="AQ155">
            <v>8193.2592839999998</v>
          </cell>
          <cell r="AR155">
            <v>0</v>
          </cell>
          <cell r="AS155">
            <v>0</v>
          </cell>
          <cell r="AT155">
            <v>1</v>
          </cell>
          <cell r="AU155">
            <v>0</v>
          </cell>
          <cell r="AV155">
            <v>744</v>
          </cell>
          <cell r="AW155">
            <v>0</v>
          </cell>
          <cell r="AX155">
            <v>2775.4473899999998</v>
          </cell>
          <cell r="AY155">
            <v>6216.0918959999999</v>
          </cell>
          <cell r="AZ155">
            <v>48.44</v>
          </cell>
          <cell r="BA155">
            <v>4189</v>
          </cell>
          <cell r="BB155">
            <v>119.05800000000001</v>
          </cell>
          <cell r="BD155">
            <v>22286.296569999999</v>
          </cell>
        </row>
        <row r="156">
          <cell r="J156" t="str">
            <v>C23</v>
          </cell>
          <cell r="L156">
            <v>144.11634900000001</v>
          </cell>
          <cell r="M156">
            <v>7.919505</v>
          </cell>
          <cell r="N156">
            <v>25.023540000000001</v>
          </cell>
          <cell r="O156">
            <v>0</v>
          </cell>
          <cell r="P156">
            <v>1.6727529999999999</v>
          </cell>
          <cell r="Q156">
            <v>11.141</v>
          </cell>
          <cell r="R156">
            <v>0</v>
          </cell>
          <cell r="S156">
            <v>101.80913099999999</v>
          </cell>
          <cell r="T156">
            <v>32.764470000000003</v>
          </cell>
          <cell r="U156">
            <v>5.3865400000000001</v>
          </cell>
          <cell r="V156">
            <v>58.360726</v>
          </cell>
          <cell r="W156">
            <v>0</v>
          </cell>
          <cell r="AB156">
            <v>165.68035900000001</v>
          </cell>
          <cell r="AC156">
            <v>9.3715630000000001</v>
          </cell>
          <cell r="AD156">
            <v>31.261749999999999</v>
          </cell>
          <cell r="AE156">
            <v>0</v>
          </cell>
          <cell r="AF156">
            <v>6.6067650000000002</v>
          </cell>
          <cell r="AG156">
            <v>21.488</v>
          </cell>
          <cell r="AH156">
            <v>0</v>
          </cell>
          <cell r="AI156">
            <v>115.301918</v>
          </cell>
          <cell r="AJ156">
            <v>30.81936</v>
          </cell>
          <cell r="AK156">
            <v>6.8851899999999997</v>
          </cell>
          <cell r="AL156">
            <v>96.495317999999997</v>
          </cell>
          <cell r="AM156">
            <v>7.5040399999999998</v>
          </cell>
          <cell r="AQ156">
            <v>1440.1960300000001</v>
          </cell>
          <cell r="AR156">
            <v>80.120999999999995</v>
          </cell>
          <cell r="AS156">
            <v>167.971485</v>
          </cell>
          <cell r="AT156">
            <v>0</v>
          </cell>
          <cell r="AU156">
            <v>43.215933</v>
          </cell>
          <cell r="AV156">
            <v>160</v>
          </cell>
          <cell r="AW156">
            <v>0</v>
          </cell>
          <cell r="AX156">
            <v>1168.77783</v>
          </cell>
          <cell r="AY156">
            <v>240.186578</v>
          </cell>
          <cell r="AZ156">
            <v>62.627000000000002</v>
          </cell>
          <cell r="BA156">
            <v>758.45667900000001</v>
          </cell>
          <cell r="BB156">
            <v>29.451000000000001</v>
          </cell>
          <cell r="BD156">
            <v>4151.0035349999998</v>
          </cell>
        </row>
        <row r="157">
          <cell r="J157" t="str">
            <v>C24</v>
          </cell>
          <cell r="L157">
            <v>333.82896799999997</v>
          </cell>
          <cell r="M157">
            <v>0</v>
          </cell>
          <cell r="N157">
            <v>0</v>
          </cell>
          <cell r="O157">
            <v>1</v>
          </cell>
          <cell r="P157">
            <v>0</v>
          </cell>
          <cell r="Q157">
            <v>48.31</v>
          </cell>
          <cell r="R157">
            <v>0</v>
          </cell>
          <cell r="S157">
            <v>305.38401299999998</v>
          </cell>
          <cell r="T157">
            <v>75.741681999999997</v>
          </cell>
          <cell r="U157">
            <v>58.057760000000002</v>
          </cell>
          <cell r="V157">
            <v>630.13601600000004</v>
          </cell>
          <cell r="W157">
            <v>71.927509999999998</v>
          </cell>
          <cell r="AB157">
            <v>1016.592838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93.171000000000006</v>
          </cell>
          <cell r="AH157">
            <v>0</v>
          </cell>
          <cell r="AI157">
            <v>371.58518600000002</v>
          </cell>
          <cell r="AJ157">
            <v>78.347687000000008</v>
          </cell>
          <cell r="AK157">
            <v>63.622259999999997</v>
          </cell>
          <cell r="AL157">
            <v>935.18676600000003</v>
          </cell>
          <cell r="AM157">
            <v>84.317999999999998</v>
          </cell>
          <cell r="AQ157">
            <v>10554.37283</v>
          </cell>
          <cell r="AR157">
            <v>0</v>
          </cell>
          <cell r="AS157">
            <v>0</v>
          </cell>
          <cell r="AT157">
            <v>5</v>
          </cell>
          <cell r="AU157">
            <v>0</v>
          </cell>
          <cell r="AV157">
            <v>702</v>
          </cell>
          <cell r="AW157">
            <v>0</v>
          </cell>
          <cell r="AX157">
            <v>3892.4487600000002</v>
          </cell>
          <cell r="AY157">
            <v>626.94741500000009</v>
          </cell>
          <cell r="AZ157">
            <v>617.19500000000005</v>
          </cell>
          <cell r="BA157">
            <v>8930.3033859999996</v>
          </cell>
          <cell r="BB157">
            <v>763.03099999999995</v>
          </cell>
          <cell r="BD157">
            <v>26091.298391</v>
          </cell>
        </row>
        <row r="158">
          <cell r="J158" t="str">
            <v>C25</v>
          </cell>
          <cell r="L158">
            <v>1909.4453100000001</v>
          </cell>
          <cell r="M158">
            <v>55.747010000000003</v>
          </cell>
          <cell r="N158">
            <v>129.55678</v>
          </cell>
          <cell r="O158">
            <v>1</v>
          </cell>
          <cell r="P158">
            <v>0</v>
          </cell>
          <cell r="Q158">
            <v>136.32300000000001</v>
          </cell>
          <cell r="R158">
            <v>0</v>
          </cell>
          <cell r="S158">
            <v>410.85350199999999</v>
          </cell>
          <cell r="T158">
            <v>275.92349000000002</v>
          </cell>
          <cell r="U158">
            <v>41.582940000000001</v>
          </cell>
          <cell r="V158">
            <v>111.341301</v>
          </cell>
          <cell r="W158">
            <v>5.8436500000000002</v>
          </cell>
          <cell r="AB158">
            <v>3881.9083289999999</v>
          </cell>
          <cell r="AC158">
            <v>68.707328000000004</v>
          </cell>
          <cell r="AD158">
            <v>161.049611</v>
          </cell>
          <cell r="AE158">
            <v>1</v>
          </cell>
          <cell r="AF158">
            <v>0</v>
          </cell>
          <cell r="AG158">
            <v>262.91199999999998</v>
          </cell>
          <cell r="AH158">
            <v>0</v>
          </cell>
          <cell r="AI158">
            <v>885.98463700000002</v>
          </cell>
          <cell r="AJ158">
            <v>378.39200299999999</v>
          </cell>
          <cell r="AK158">
            <v>47.988149999999997</v>
          </cell>
          <cell r="AL158">
            <v>204.84175999999999</v>
          </cell>
          <cell r="AM158">
            <v>7.0969999999999995</v>
          </cell>
          <cell r="AQ158">
            <v>40996.892180000003</v>
          </cell>
          <cell r="AR158">
            <v>652.6</v>
          </cell>
          <cell r="AS158">
            <v>1304.5753520000001</v>
          </cell>
          <cell r="AT158">
            <v>9</v>
          </cell>
          <cell r="AU158">
            <v>0</v>
          </cell>
          <cell r="AV158">
            <v>2401</v>
          </cell>
          <cell r="AW158">
            <v>0</v>
          </cell>
          <cell r="AX158">
            <v>12060.24696</v>
          </cell>
          <cell r="AY158">
            <v>3544.0133220000002</v>
          </cell>
          <cell r="AZ158">
            <v>455.09</v>
          </cell>
          <cell r="BA158">
            <v>1753.8530860000001</v>
          </cell>
          <cell r="BB158">
            <v>63.042999999999999</v>
          </cell>
          <cell r="BD158">
            <v>63240.313900000001</v>
          </cell>
        </row>
        <row r="159">
          <cell r="J159" t="str">
            <v>D26</v>
          </cell>
          <cell r="L159">
            <v>289.68076300000001</v>
          </cell>
          <cell r="M159">
            <v>10.316922</v>
          </cell>
          <cell r="N159">
            <v>324.09940999999998</v>
          </cell>
          <cell r="O159">
            <v>18</v>
          </cell>
          <cell r="P159">
            <v>0.450019</v>
          </cell>
          <cell r="Q159">
            <v>26.85</v>
          </cell>
          <cell r="R159">
            <v>0</v>
          </cell>
          <cell r="S159">
            <v>543.73821299999997</v>
          </cell>
          <cell r="T159">
            <v>280.62852199999998</v>
          </cell>
          <cell r="U159">
            <v>3.22736</v>
          </cell>
          <cell r="V159">
            <v>174.91478599999999</v>
          </cell>
          <cell r="W159">
            <v>6.7309999999999995E-2</v>
          </cell>
          <cell r="AB159">
            <v>394.78740699999997</v>
          </cell>
          <cell r="AC159">
            <v>11.396131</v>
          </cell>
          <cell r="AD159">
            <v>322.72052300000001</v>
          </cell>
          <cell r="AE159">
            <v>-14</v>
          </cell>
          <cell r="AF159">
            <v>0.87262300000000004</v>
          </cell>
          <cell r="AG159">
            <v>51.784999999999997</v>
          </cell>
          <cell r="AH159">
            <v>0</v>
          </cell>
          <cell r="AI159">
            <v>22125.451706</v>
          </cell>
          <cell r="AJ159">
            <v>427.85209900000001</v>
          </cell>
          <cell r="AK159">
            <v>6.3479599999999996</v>
          </cell>
          <cell r="AL159">
            <v>117.256107</v>
          </cell>
          <cell r="AM159">
            <v>27.264659999999999</v>
          </cell>
          <cell r="AQ159">
            <v>3790.84519</v>
          </cell>
          <cell r="AR159">
            <v>114.40600000000001</v>
          </cell>
          <cell r="AS159">
            <v>2463.3528249999999</v>
          </cell>
          <cell r="AT159">
            <v>18</v>
          </cell>
          <cell r="AU159">
            <v>4.3043490000000002</v>
          </cell>
          <cell r="AV159">
            <v>380</v>
          </cell>
          <cell r="AW159">
            <v>0</v>
          </cell>
          <cell r="AX159">
            <v>279747.64821000001</v>
          </cell>
          <cell r="AY159">
            <v>5350.084347</v>
          </cell>
          <cell r="AZ159">
            <v>59.569000000000003</v>
          </cell>
          <cell r="BA159">
            <v>1704.765989</v>
          </cell>
          <cell r="BB159">
            <v>235.392</v>
          </cell>
          <cell r="BD159">
            <v>293868.36790999997</v>
          </cell>
        </row>
        <row r="160">
          <cell r="J160" t="str">
            <v>D27</v>
          </cell>
          <cell r="L160">
            <v>104.20196900000001</v>
          </cell>
          <cell r="M160">
            <v>7.1901000000000007E-2</v>
          </cell>
          <cell r="N160">
            <v>42.351689999999998</v>
          </cell>
          <cell r="O160">
            <v>0</v>
          </cell>
          <cell r="P160">
            <v>0</v>
          </cell>
          <cell r="Q160">
            <v>159.56100000000001</v>
          </cell>
          <cell r="R160">
            <v>0</v>
          </cell>
          <cell r="S160">
            <v>45.535612</v>
          </cell>
          <cell r="T160">
            <v>19.217493999999999</v>
          </cell>
          <cell r="U160">
            <v>0</v>
          </cell>
          <cell r="V160">
            <v>1</v>
          </cell>
          <cell r="W160">
            <v>0</v>
          </cell>
          <cell r="AB160">
            <v>225.21615299999999</v>
          </cell>
          <cell r="AC160">
            <v>6.7058999999999994E-2</v>
          </cell>
          <cell r="AD160">
            <v>43.800915000000003</v>
          </cell>
          <cell r="AE160">
            <v>0</v>
          </cell>
          <cell r="AF160">
            <v>0</v>
          </cell>
          <cell r="AG160">
            <v>307.73099999999999</v>
          </cell>
          <cell r="AH160">
            <v>0</v>
          </cell>
          <cell r="AI160">
            <v>45.727136999999999</v>
          </cell>
          <cell r="AJ160">
            <v>28.585184000000002</v>
          </cell>
          <cell r="AK160">
            <v>0</v>
          </cell>
          <cell r="AL160">
            <v>2</v>
          </cell>
          <cell r="AM160">
            <v>0</v>
          </cell>
          <cell r="AQ160">
            <v>2685.4040100000002</v>
          </cell>
          <cell r="AR160">
            <v>0</v>
          </cell>
          <cell r="AS160">
            <v>299.28828099999998</v>
          </cell>
          <cell r="AT160">
            <v>0</v>
          </cell>
          <cell r="AU160">
            <v>0</v>
          </cell>
          <cell r="AV160">
            <v>8589</v>
          </cell>
          <cell r="AW160">
            <v>0</v>
          </cell>
          <cell r="AX160">
            <v>539.24379999999996</v>
          </cell>
          <cell r="AY160">
            <v>283.62334299999998</v>
          </cell>
          <cell r="AZ160">
            <v>0</v>
          </cell>
          <cell r="BA160">
            <v>9</v>
          </cell>
          <cell r="BB160">
            <v>0</v>
          </cell>
          <cell r="BD160">
            <v>12405.559433999999</v>
          </cell>
        </row>
        <row r="161">
          <cell r="J161" t="str">
            <v>D28</v>
          </cell>
          <cell r="L161">
            <v>985.95703400000002</v>
          </cell>
          <cell r="M161">
            <v>8.7037569999999995</v>
          </cell>
          <cell r="N161">
            <v>316.39154000000002</v>
          </cell>
          <cell r="O161">
            <v>0</v>
          </cell>
          <cell r="P161">
            <v>0</v>
          </cell>
          <cell r="Q161">
            <v>106.503</v>
          </cell>
          <cell r="R161">
            <v>0</v>
          </cell>
          <cell r="S161">
            <v>458.76999699999999</v>
          </cell>
          <cell r="T161">
            <v>1631.1728840000001</v>
          </cell>
          <cell r="U161">
            <v>0.79817000000000005</v>
          </cell>
          <cell r="V161">
            <v>85.850380999999999</v>
          </cell>
          <cell r="W161">
            <v>21.184629999999999</v>
          </cell>
          <cell r="AB161">
            <v>1637.332034</v>
          </cell>
          <cell r="AC161">
            <v>21.936337000000002</v>
          </cell>
          <cell r="AD161">
            <v>404.58497</v>
          </cell>
          <cell r="AE161">
            <v>0</v>
          </cell>
          <cell r="AF161">
            <v>0</v>
          </cell>
          <cell r="AG161">
            <v>205.40199999999999</v>
          </cell>
          <cell r="AH161">
            <v>0</v>
          </cell>
          <cell r="AI161">
            <v>729.04594199999997</v>
          </cell>
          <cell r="AJ161">
            <v>2194.936056</v>
          </cell>
          <cell r="AK161">
            <v>0.89141999999999999</v>
          </cell>
          <cell r="AL161">
            <v>113.164008</v>
          </cell>
          <cell r="AM161">
            <v>165.98389</v>
          </cell>
          <cell r="AQ161">
            <v>13959.86658</v>
          </cell>
          <cell r="AR161">
            <v>187.90199999999999</v>
          </cell>
          <cell r="AS161">
            <v>4037.8528200000001</v>
          </cell>
          <cell r="AT161">
            <v>0</v>
          </cell>
          <cell r="AU161">
            <v>0</v>
          </cell>
          <cell r="AV161">
            <v>1655</v>
          </cell>
          <cell r="AW161">
            <v>0</v>
          </cell>
          <cell r="AX161">
            <v>9485.4779500000004</v>
          </cell>
          <cell r="AY161">
            <v>20131.018866000002</v>
          </cell>
          <cell r="AZ161">
            <v>5.6139999999999999</v>
          </cell>
          <cell r="BA161">
            <v>982.148822</v>
          </cell>
          <cell r="BB161">
            <v>1175.5139999999999</v>
          </cell>
          <cell r="BD161">
            <v>51620.39503800001</v>
          </cell>
        </row>
        <row r="162">
          <cell r="J162" t="str">
            <v>D29</v>
          </cell>
          <cell r="L162">
            <v>0</v>
          </cell>
          <cell r="M162">
            <v>0</v>
          </cell>
          <cell r="N162">
            <v>38.786369999999998</v>
          </cell>
          <cell r="O162">
            <v>0</v>
          </cell>
          <cell r="P162">
            <v>9.43126</v>
          </cell>
          <cell r="Q162">
            <v>4.2869999999999999</v>
          </cell>
          <cell r="R162">
            <v>0</v>
          </cell>
          <cell r="S162">
            <v>2.1738680000000001</v>
          </cell>
          <cell r="T162">
            <v>141.928012</v>
          </cell>
          <cell r="U162">
            <v>0</v>
          </cell>
          <cell r="V162">
            <v>105</v>
          </cell>
          <cell r="W162">
            <v>5.3780000000000001E-2</v>
          </cell>
          <cell r="AB162">
            <v>0</v>
          </cell>
          <cell r="AC162">
            <v>0</v>
          </cell>
          <cell r="AD162">
            <v>40.766419999999997</v>
          </cell>
          <cell r="AE162">
            <v>7</v>
          </cell>
          <cell r="AF162">
            <v>15.366887</v>
          </cell>
          <cell r="AG162">
            <v>8.2669999999999995</v>
          </cell>
          <cell r="AH162">
            <v>0</v>
          </cell>
          <cell r="AI162">
            <v>4.6818410000000004</v>
          </cell>
          <cell r="AJ162">
            <v>332.716161</v>
          </cell>
          <cell r="AK162">
            <v>0</v>
          </cell>
          <cell r="AL162">
            <v>116</v>
          </cell>
          <cell r="AM162">
            <v>28.16394</v>
          </cell>
          <cell r="AQ162">
            <v>0</v>
          </cell>
          <cell r="AR162">
            <v>0</v>
          </cell>
          <cell r="AS162">
            <v>330.25382500000001</v>
          </cell>
          <cell r="AT162">
            <v>25</v>
          </cell>
          <cell r="AU162">
            <v>95.546723999999998</v>
          </cell>
          <cell r="AV162">
            <v>86</v>
          </cell>
          <cell r="AW162">
            <v>0</v>
          </cell>
          <cell r="AX162">
            <v>39.984000000000002</v>
          </cell>
          <cell r="AY162">
            <v>3363.6218050000002</v>
          </cell>
          <cell r="AZ162">
            <v>0</v>
          </cell>
          <cell r="BA162">
            <v>966</v>
          </cell>
          <cell r="BB162">
            <v>288.839</v>
          </cell>
          <cell r="BD162">
            <v>5195.2453540000006</v>
          </cell>
        </row>
        <row r="163">
          <cell r="J163" t="str">
            <v>E</v>
          </cell>
          <cell r="L163">
            <v>777.08786299999997</v>
          </cell>
          <cell r="M163">
            <v>60.661881999999999</v>
          </cell>
          <cell r="N163">
            <v>823.06599000000006</v>
          </cell>
          <cell r="O163">
            <v>2</v>
          </cell>
          <cell r="P163">
            <v>85.400745000000001</v>
          </cell>
          <cell r="Q163">
            <v>98.962999999999994</v>
          </cell>
          <cell r="R163">
            <v>0</v>
          </cell>
          <cell r="S163">
            <v>2895.4356250000001</v>
          </cell>
          <cell r="T163">
            <v>367.93402500000002</v>
          </cell>
          <cell r="U163">
            <v>18.41094</v>
          </cell>
          <cell r="V163">
            <v>1279.9727869999999</v>
          </cell>
          <cell r="W163">
            <v>0.25668999999999997</v>
          </cell>
          <cell r="AB163">
            <v>888.11679500000002</v>
          </cell>
          <cell r="AC163">
            <v>66.717611000000005</v>
          </cell>
          <cell r="AD163">
            <v>891.23745299999996</v>
          </cell>
          <cell r="AE163">
            <v>2</v>
          </cell>
          <cell r="AF163">
            <v>190.13291699999999</v>
          </cell>
          <cell r="AG163">
            <v>190.86099999999999</v>
          </cell>
          <cell r="AH163">
            <v>0</v>
          </cell>
          <cell r="AI163">
            <v>2475.510534</v>
          </cell>
          <cell r="AJ163">
            <v>389.90653200000003</v>
          </cell>
          <cell r="AK163">
            <v>21.699839999999998</v>
          </cell>
          <cell r="AL163">
            <v>12134.069158</v>
          </cell>
          <cell r="AM163">
            <v>39.94276</v>
          </cell>
          <cell r="AQ163">
            <v>7154.7834599999996</v>
          </cell>
          <cell r="AR163">
            <v>710.71500000000003</v>
          </cell>
          <cell r="AS163">
            <v>7136.0383400000001</v>
          </cell>
          <cell r="AT163">
            <v>15</v>
          </cell>
          <cell r="AU163">
            <v>1317.3893700000001</v>
          </cell>
          <cell r="AV163">
            <v>1565</v>
          </cell>
          <cell r="AW163">
            <v>0</v>
          </cell>
          <cell r="AX163">
            <v>29009.567580999999</v>
          </cell>
          <cell r="AY163">
            <v>2849.9139049999999</v>
          </cell>
          <cell r="AZ163">
            <v>159.005</v>
          </cell>
          <cell r="BA163">
            <v>147296.48687399999</v>
          </cell>
          <cell r="BB163">
            <v>299.87900000000002</v>
          </cell>
          <cell r="BD163">
            <v>197513.77852999998</v>
          </cell>
        </row>
        <row r="164">
          <cell r="J164" t="str">
            <v>F-G</v>
          </cell>
          <cell r="L164">
            <v>11740.177116000001</v>
          </cell>
          <cell r="M164">
            <v>756.94485999999995</v>
          </cell>
          <cell r="N164">
            <v>6117.99413</v>
          </cell>
          <cell r="O164">
            <v>295</v>
          </cell>
          <cell r="P164">
            <v>5.2621529999999996</v>
          </cell>
          <cell r="Q164">
            <v>1694.893</v>
          </cell>
          <cell r="R164">
            <v>0</v>
          </cell>
          <cell r="S164">
            <v>5558.7054829999997</v>
          </cell>
          <cell r="T164">
            <v>1943.7617560000001</v>
          </cell>
          <cell r="U164">
            <v>852.60350000000005</v>
          </cell>
          <cell r="V164">
            <v>7124.6893749999999</v>
          </cell>
          <cell r="W164">
            <v>29.311319999999998</v>
          </cell>
          <cell r="AB164">
            <v>20715.430154000001</v>
          </cell>
          <cell r="AC164">
            <v>728.92990199999997</v>
          </cell>
          <cell r="AD164">
            <v>10325.665181</v>
          </cell>
          <cell r="AE164">
            <v>292</v>
          </cell>
          <cell r="AF164">
            <v>15.924841000000001</v>
          </cell>
          <cell r="AG164">
            <v>3268.7840000000001</v>
          </cell>
          <cell r="AH164">
            <v>0</v>
          </cell>
          <cell r="AI164">
            <v>8776.9045059999989</v>
          </cell>
          <cell r="AJ164">
            <v>2312.9040850000001</v>
          </cell>
          <cell r="AK164">
            <v>1085.64139</v>
          </cell>
          <cell r="AL164">
            <v>13202.316414000001</v>
          </cell>
          <cell r="AM164">
            <v>342.13159999999999</v>
          </cell>
          <cell r="AQ164">
            <v>207992.573497</v>
          </cell>
          <cell r="AR164">
            <v>7564.049</v>
          </cell>
          <cell r="AS164">
            <v>108576.704965</v>
          </cell>
          <cell r="AT164">
            <v>2617</v>
          </cell>
          <cell r="AU164">
            <v>88.851575999999994</v>
          </cell>
          <cell r="AV164">
            <v>28174</v>
          </cell>
          <cell r="AW164">
            <v>0</v>
          </cell>
          <cell r="AX164">
            <v>97858.215720000007</v>
          </cell>
          <cell r="AY164">
            <v>19448.110605000002</v>
          </cell>
          <cell r="AZ164">
            <v>10588.74</v>
          </cell>
          <cell r="BA164">
            <v>133012.985709</v>
          </cell>
          <cell r="BB164">
            <v>1994.6320000000001</v>
          </cell>
          <cell r="BD164">
            <v>617915.86307199998</v>
          </cell>
        </row>
        <row r="165">
          <cell r="J165" t="str">
            <v>H</v>
          </cell>
          <cell r="L165">
            <v>4615.2764530000004</v>
          </cell>
          <cell r="M165">
            <v>379.723434</v>
          </cell>
          <cell r="N165">
            <v>2563.7746200000001</v>
          </cell>
          <cell r="O165">
            <v>173</v>
          </cell>
          <cell r="P165">
            <v>15.19333</v>
          </cell>
          <cell r="Q165">
            <v>2051.4960000000001</v>
          </cell>
          <cell r="R165">
            <v>0</v>
          </cell>
          <cell r="S165">
            <v>1914.499812</v>
          </cell>
          <cell r="T165">
            <v>1784.1860220000001</v>
          </cell>
          <cell r="U165">
            <v>783.34519999999998</v>
          </cell>
          <cell r="V165">
            <v>4303.0686530000003</v>
          </cell>
          <cell r="W165">
            <v>46.994579999999999</v>
          </cell>
          <cell r="AB165">
            <v>7286.4129279999997</v>
          </cell>
          <cell r="AC165">
            <v>506.14604700000001</v>
          </cell>
          <cell r="AD165">
            <v>3668.5953939999999</v>
          </cell>
          <cell r="AE165">
            <v>162</v>
          </cell>
          <cell r="AF165">
            <v>31.657247000000002</v>
          </cell>
          <cell r="AG165">
            <v>3956.53</v>
          </cell>
          <cell r="AH165">
            <v>0</v>
          </cell>
          <cell r="AI165">
            <v>2555.8729370000001</v>
          </cell>
          <cell r="AJ165">
            <v>2157.4589419999998</v>
          </cell>
          <cell r="AK165">
            <v>1045.03403</v>
          </cell>
          <cell r="AL165">
            <v>8144.8728950000004</v>
          </cell>
          <cell r="AM165">
            <v>673.90088000000003</v>
          </cell>
          <cell r="AQ165">
            <v>69939.816592000003</v>
          </cell>
          <cell r="AR165">
            <v>4742.5140000000001</v>
          </cell>
          <cell r="AS165">
            <v>37169.472857000001</v>
          </cell>
          <cell r="AT165">
            <v>1467</v>
          </cell>
          <cell r="AU165">
            <v>194.884533</v>
          </cell>
          <cell r="AV165">
            <v>33367</v>
          </cell>
          <cell r="AW165">
            <v>0</v>
          </cell>
          <cell r="AX165">
            <v>25194.305660000002</v>
          </cell>
          <cell r="AY165">
            <v>18434.590231999999</v>
          </cell>
          <cell r="AZ165">
            <v>10421.83</v>
          </cell>
          <cell r="BA165">
            <v>88954.620160999999</v>
          </cell>
          <cell r="BB165">
            <v>3662.8919999999998</v>
          </cell>
          <cell r="BD165">
            <v>293548.92603500001</v>
          </cell>
        </row>
        <row r="166">
          <cell r="J166" t="str">
            <v>I</v>
          </cell>
          <cell r="L166">
            <v>2167.04907</v>
          </cell>
          <cell r="M166">
            <v>64.259079999999997</v>
          </cell>
          <cell r="N166">
            <v>894.58561999999995</v>
          </cell>
          <cell r="O166">
            <v>1</v>
          </cell>
          <cell r="P166">
            <v>110.74144</v>
          </cell>
          <cell r="Q166">
            <v>209.238</v>
          </cell>
          <cell r="R166">
            <v>0</v>
          </cell>
          <cell r="S166">
            <v>1956.010497</v>
          </cell>
          <cell r="T166">
            <v>1994.7159569999999</v>
          </cell>
          <cell r="U166">
            <v>65.662480000000002</v>
          </cell>
          <cell r="V166">
            <v>787.37034500000004</v>
          </cell>
          <cell r="W166">
            <v>56.146070000000002</v>
          </cell>
          <cell r="AB166">
            <v>4042.6631699999998</v>
          </cell>
          <cell r="AC166">
            <v>82.329196999999994</v>
          </cell>
          <cell r="AD166">
            <v>1287.2761700000001</v>
          </cell>
          <cell r="AE166">
            <v>2</v>
          </cell>
          <cell r="AF166">
            <v>195.27285000000001</v>
          </cell>
          <cell r="AG166">
            <v>403.53699999999998</v>
          </cell>
          <cell r="AH166">
            <v>0</v>
          </cell>
          <cell r="AI166">
            <v>3847.9611020000002</v>
          </cell>
          <cell r="AJ166">
            <v>2648.2691970000001</v>
          </cell>
          <cell r="AK166">
            <v>78.168670000000006</v>
          </cell>
          <cell r="AL166">
            <v>1305.331085</v>
          </cell>
          <cell r="AM166">
            <v>113.09722000000001</v>
          </cell>
          <cell r="AQ166">
            <v>49857.470998999997</v>
          </cell>
          <cell r="AR166">
            <v>708.84100000000001</v>
          </cell>
          <cell r="AS166">
            <v>11008.337845</v>
          </cell>
          <cell r="AT166">
            <v>13</v>
          </cell>
          <cell r="AU166">
            <v>1432.1627980000001</v>
          </cell>
          <cell r="AV166">
            <v>3017</v>
          </cell>
          <cell r="AW166">
            <v>0</v>
          </cell>
          <cell r="AX166">
            <v>49696.832280000002</v>
          </cell>
          <cell r="AY166">
            <v>27443.428528</v>
          </cell>
          <cell r="AZ166">
            <v>723.50599999999997</v>
          </cell>
          <cell r="BA166">
            <v>12075.461587</v>
          </cell>
          <cell r="BB166">
            <v>133.887</v>
          </cell>
          <cell r="BD166">
            <v>156109.92803699998</v>
          </cell>
        </row>
        <row r="167">
          <cell r="J167" t="str">
            <v>J</v>
          </cell>
          <cell r="L167">
            <v>2433.1283739999999</v>
          </cell>
          <cell r="M167">
            <v>19.101299000000001</v>
          </cell>
          <cell r="N167">
            <v>351.27665000000002</v>
          </cell>
          <cell r="O167">
            <v>2</v>
          </cell>
          <cell r="P167">
            <v>5.621651</v>
          </cell>
          <cell r="Q167">
            <v>25.312999999999999</v>
          </cell>
          <cell r="R167">
            <v>0</v>
          </cell>
          <cell r="S167">
            <v>795.22148600000003</v>
          </cell>
          <cell r="T167">
            <v>5636.5970569999999</v>
          </cell>
          <cell r="U167">
            <v>95.787570000000002</v>
          </cell>
          <cell r="V167">
            <v>663.53117599999996</v>
          </cell>
          <cell r="W167">
            <v>6.2425800000000002</v>
          </cell>
          <cell r="AB167">
            <v>5033.2408930000001</v>
          </cell>
          <cell r="AC167">
            <v>19.619804999999999</v>
          </cell>
          <cell r="AD167">
            <v>535.09441200000003</v>
          </cell>
          <cell r="AE167">
            <v>1</v>
          </cell>
          <cell r="AF167">
            <v>11.326007000000001</v>
          </cell>
          <cell r="AG167">
            <v>48.820999999999998</v>
          </cell>
          <cell r="AH167">
            <v>0</v>
          </cell>
          <cell r="AI167">
            <v>1123.9744929999999</v>
          </cell>
          <cell r="AJ167">
            <v>7576.5838800000001</v>
          </cell>
          <cell r="AK167">
            <v>120.26259</v>
          </cell>
          <cell r="AL167">
            <v>1564.10248</v>
          </cell>
          <cell r="AM167">
            <v>20.36449</v>
          </cell>
          <cell r="AQ167">
            <v>50395.280972</v>
          </cell>
          <cell r="AR167">
            <v>172.35599999999999</v>
          </cell>
          <cell r="AS167">
            <v>4277.0154320000001</v>
          </cell>
          <cell r="AT167">
            <v>16</v>
          </cell>
          <cell r="AU167">
            <v>70.411403000000007</v>
          </cell>
          <cell r="AV167">
            <v>379</v>
          </cell>
          <cell r="AW167">
            <v>0</v>
          </cell>
          <cell r="AX167">
            <v>12226.74071</v>
          </cell>
          <cell r="AY167">
            <v>83207.178859000007</v>
          </cell>
          <cell r="AZ167">
            <v>1183.0239999999999</v>
          </cell>
          <cell r="BA167">
            <v>16716.672570000002</v>
          </cell>
          <cell r="BB167">
            <v>1064.412</v>
          </cell>
          <cell r="BD167">
            <v>169708.09194600003</v>
          </cell>
        </row>
        <row r="168">
          <cell r="J168" t="str">
            <v>K-N</v>
          </cell>
          <cell r="L168">
            <v>7010.9341910000003</v>
          </cell>
          <cell r="M168">
            <v>287.56572999999997</v>
          </cell>
          <cell r="N168">
            <v>2210.1761099999999</v>
          </cell>
          <cell r="O168">
            <v>8</v>
          </cell>
          <cell r="P168">
            <v>112.059478</v>
          </cell>
          <cell r="Q168">
            <v>267.94</v>
          </cell>
          <cell r="R168">
            <v>0</v>
          </cell>
          <cell r="S168">
            <v>7230.3874329999999</v>
          </cell>
          <cell r="T168">
            <v>1573.7237070000001</v>
          </cell>
          <cell r="U168">
            <v>250.4768</v>
          </cell>
          <cell r="V168">
            <v>5505.550808</v>
          </cell>
          <cell r="W168">
            <v>23.11496</v>
          </cell>
          <cell r="AB168">
            <v>10481.64957</v>
          </cell>
          <cell r="AC168">
            <v>443.44158299999998</v>
          </cell>
          <cell r="AD168">
            <v>3559.7241119999999</v>
          </cell>
          <cell r="AE168">
            <v>8</v>
          </cell>
          <cell r="AF168">
            <v>234.95254600000001</v>
          </cell>
          <cell r="AG168">
            <v>516.75099999999998</v>
          </cell>
          <cell r="AH168">
            <v>0</v>
          </cell>
          <cell r="AI168">
            <v>13608.766306000001</v>
          </cell>
          <cell r="AJ168">
            <v>2595.642527</v>
          </cell>
          <cell r="AK168">
            <v>323.56036</v>
          </cell>
          <cell r="AL168">
            <v>8422.4301990000004</v>
          </cell>
          <cell r="AM168">
            <v>77.830550000000002</v>
          </cell>
          <cell r="AQ168">
            <v>126448.796523</v>
          </cell>
          <cell r="AR168">
            <v>4160.5379999999996</v>
          </cell>
          <cell r="AS168">
            <v>30014.72754</v>
          </cell>
          <cell r="AT168">
            <v>66</v>
          </cell>
          <cell r="AU168">
            <v>1425.185084</v>
          </cell>
          <cell r="AV168">
            <v>4161</v>
          </cell>
          <cell r="AW168">
            <v>0</v>
          </cell>
          <cell r="AX168">
            <v>175866.26622599998</v>
          </cell>
          <cell r="AY168">
            <v>27166.996760000002</v>
          </cell>
          <cell r="AZ168">
            <v>3044.3649999999998</v>
          </cell>
          <cell r="BA168">
            <v>75248.851269000006</v>
          </cell>
          <cell r="BB168">
            <v>530.83699999999999</v>
          </cell>
          <cell r="BD168">
            <v>448133.56340199994</v>
          </cell>
        </row>
        <row r="169">
          <cell r="J169" t="str">
            <v>O</v>
          </cell>
          <cell r="L169">
            <v>0</v>
          </cell>
          <cell r="M169">
            <v>2.7297500000000001</v>
          </cell>
          <cell r="N169">
            <v>3802.0441099999998</v>
          </cell>
          <cell r="O169">
            <v>3</v>
          </cell>
          <cell r="P169">
            <v>31.070513999999999</v>
          </cell>
          <cell r="Q169">
            <v>268.56099999999998</v>
          </cell>
          <cell r="R169">
            <v>0</v>
          </cell>
          <cell r="S169">
            <v>5171.2962850000004</v>
          </cell>
          <cell r="T169">
            <v>809.27572699999996</v>
          </cell>
          <cell r="U169">
            <v>23.305820000000001</v>
          </cell>
          <cell r="V169">
            <v>653.53754500000002</v>
          </cell>
          <cell r="W169">
            <v>5.39175</v>
          </cell>
          <cell r="AB169">
            <v>0</v>
          </cell>
          <cell r="AC169">
            <v>1.7491829999999999</v>
          </cell>
          <cell r="AD169">
            <v>4798.3291660000004</v>
          </cell>
          <cell r="AE169">
            <v>3</v>
          </cell>
          <cell r="AF169">
            <v>74.339984000000001</v>
          </cell>
          <cell r="AG169">
            <v>517.94899999999996</v>
          </cell>
          <cell r="AH169">
            <v>0</v>
          </cell>
          <cell r="AI169">
            <v>6126.8133239999997</v>
          </cell>
          <cell r="AJ169">
            <v>579.937366</v>
          </cell>
          <cell r="AK169">
            <v>33.305750000000003</v>
          </cell>
          <cell r="AL169">
            <v>1320.7381109999999</v>
          </cell>
          <cell r="AM169">
            <v>63.309130000000003</v>
          </cell>
          <cell r="AQ169">
            <v>0</v>
          </cell>
          <cell r="AR169">
            <v>18.416</v>
          </cell>
          <cell r="AS169">
            <v>47493.30341</v>
          </cell>
          <cell r="AT169">
            <v>31</v>
          </cell>
          <cell r="AU169">
            <v>500.91553699999997</v>
          </cell>
          <cell r="AV169">
            <v>3603</v>
          </cell>
          <cell r="AW169">
            <v>0</v>
          </cell>
          <cell r="AX169">
            <v>72491.814960000003</v>
          </cell>
          <cell r="AY169">
            <v>6196.9851160000007</v>
          </cell>
          <cell r="AZ169">
            <v>315.88900000000001</v>
          </cell>
          <cell r="BA169">
            <v>14794.151056999999</v>
          </cell>
          <cell r="BB169">
            <v>549.24199999999996</v>
          </cell>
          <cell r="BD169">
            <v>145994.71708</v>
          </cell>
        </row>
        <row r="170">
          <cell r="J170" t="str">
            <v>P</v>
          </cell>
          <cell r="L170">
            <v>2028.0958209999999</v>
          </cell>
          <cell r="M170">
            <v>162.78611799999999</v>
          </cell>
          <cell r="N170">
            <v>1081.27187</v>
          </cell>
          <cell r="O170">
            <v>20</v>
          </cell>
          <cell r="P170">
            <v>0</v>
          </cell>
          <cell r="Q170">
            <v>234.499</v>
          </cell>
          <cell r="R170">
            <v>0</v>
          </cell>
          <cell r="S170">
            <v>2736.807452</v>
          </cell>
          <cell r="T170">
            <v>865.37560800000006</v>
          </cell>
          <cell r="U170">
            <v>209.83959999999999</v>
          </cell>
          <cell r="V170">
            <v>2114.2611320000001</v>
          </cell>
          <cell r="W170">
            <v>63.572139999999997</v>
          </cell>
          <cell r="AB170">
            <v>3004.9539709999999</v>
          </cell>
          <cell r="AC170">
            <v>143.37988300000001</v>
          </cell>
          <cell r="AD170">
            <v>1340.2145399999999</v>
          </cell>
          <cell r="AE170">
            <v>11</v>
          </cell>
          <cell r="AF170">
            <v>0</v>
          </cell>
          <cell r="AG170">
            <v>452.25599999999997</v>
          </cell>
          <cell r="AH170">
            <v>0</v>
          </cell>
          <cell r="AI170">
            <v>3629.3131070000004</v>
          </cell>
          <cell r="AJ170">
            <v>891.30579400000011</v>
          </cell>
          <cell r="AK170">
            <v>275.13202000000001</v>
          </cell>
          <cell r="AL170">
            <v>3310.4408490000001</v>
          </cell>
          <cell r="AM170">
            <v>148.63855000000001</v>
          </cell>
          <cell r="AQ170">
            <v>26662.527870000002</v>
          </cell>
          <cell r="AR170">
            <v>1533.665</v>
          </cell>
          <cell r="AS170">
            <v>14011.221729000001</v>
          </cell>
          <cell r="AT170">
            <v>123</v>
          </cell>
          <cell r="AU170">
            <v>0</v>
          </cell>
          <cell r="AV170">
            <v>3260</v>
          </cell>
          <cell r="AW170">
            <v>0</v>
          </cell>
          <cell r="AX170">
            <v>46935.405500000001</v>
          </cell>
          <cell r="AY170">
            <v>7284.963162</v>
          </cell>
          <cell r="AZ170">
            <v>2618.5010000000002</v>
          </cell>
          <cell r="BA170">
            <v>33828.910337000001</v>
          </cell>
          <cell r="BB170">
            <v>1273.6280000000002</v>
          </cell>
          <cell r="BD170">
            <v>137531.822598</v>
          </cell>
        </row>
        <row r="171">
          <cell r="J171" t="str">
            <v>Q</v>
          </cell>
          <cell r="L171">
            <v>2815.9602439999999</v>
          </cell>
          <cell r="M171">
            <v>140.20604700000001</v>
          </cell>
          <cell r="N171">
            <v>1488.0521000000001</v>
          </cell>
          <cell r="O171">
            <v>3</v>
          </cell>
          <cell r="P171">
            <v>6.952007</v>
          </cell>
          <cell r="Q171">
            <v>188.92400000000001</v>
          </cell>
          <cell r="R171">
            <v>0</v>
          </cell>
          <cell r="S171">
            <v>896.43912599999999</v>
          </cell>
          <cell r="T171">
            <v>431.05114099999997</v>
          </cell>
          <cell r="U171">
            <v>167.87819999999999</v>
          </cell>
          <cell r="V171">
            <v>1709.353102</v>
          </cell>
          <cell r="W171">
            <v>21.681640000000002</v>
          </cell>
          <cell r="AB171">
            <v>5587.3117350000002</v>
          </cell>
          <cell r="AC171">
            <v>163.02424500000001</v>
          </cell>
          <cell r="AD171">
            <v>1801.0817790000001</v>
          </cell>
          <cell r="AE171">
            <v>3</v>
          </cell>
          <cell r="AF171">
            <v>14.310148999999999</v>
          </cell>
          <cell r="AG171">
            <v>364.36</v>
          </cell>
          <cell r="AH171">
            <v>0</v>
          </cell>
          <cell r="AI171">
            <v>1331.7182929999999</v>
          </cell>
          <cell r="AJ171">
            <v>511.44236599999999</v>
          </cell>
          <cell r="AK171">
            <v>225.18688</v>
          </cell>
          <cell r="AL171">
            <v>2797.9718149999999</v>
          </cell>
          <cell r="AM171">
            <v>66.011490000000009</v>
          </cell>
          <cell r="AQ171">
            <v>67035.689843999993</v>
          </cell>
          <cell r="AR171">
            <v>1558.6510000000001</v>
          </cell>
          <cell r="AS171">
            <v>17698.697224</v>
          </cell>
          <cell r="AT171">
            <v>25</v>
          </cell>
          <cell r="AU171">
            <v>87.051885999999996</v>
          </cell>
          <cell r="AV171">
            <v>3100</v>
          </cell>
          <cell r="AW171">
            <v>0</v>
          </cell>
          <cell r="AX171">
            <v>14720.428830000001</v>
          </cell>
          <cell r="AY171">
            <v>4267.8214449999996</v>
          </cell>
          <cell r="AZ171">
            <v>2137.4540000000002</v>
          </cell>
          <cell r="BA171">
            <v>26978.713814999999</v>
          </cell>
          <cell r="BB171">
            <v>485.31899999999996</v>
          </cell>
          <cell r="BD171">
            <v>138094.82704399998</v>
          </cell>
        </row>
        <row r="172">
          <cell r="J172" t="str">
            <v>R-S</v>
          </cell>
          <cell r="L172">
            <v>2429.5991439999998</v>
          </cell>
          <cell r="M172">
            <v>295.08285899999998</v>
          </cell>
          <cell r="N172">
            <v>1618.1184499999999</v>
          </cell>
          <cell r="O172">
            <v>24</v>
          </cell>
          <cell r="P172">
            <v>8.2765749999999993</v>
          </cell>
          <cell r="Q172">
            <v>345.08100000000002</v>
          </cell>
          <cell r="R172">
            <v>0</v>
          </cell>
          <cell r="S172">
            <v>2041.9855970000001</v>
          </cell>
          <cell r="T172">
            <v>1190.0815889999999</v>
          </cell>
          <cell r="U172">
            <v>472.41019999999997</v>
          </cell>
          <cell r="V172">
            <v>2557.7364859999998</v>
          </cell>
          <cell r="W172">
            <v>39.63664</v>
          </cell>
          <cell r="AB172">
            <v>3346.8024009999999</v>
          </cell>
          <cell r="AC172">
            <v>315.42540100000002</v>
          </cell>
          <cell r="AD172">
            <v>2070.0832300000002</v>
          </cell>
          <cell r="AE172">
            <v>18</v>
          </cell>
          <cell r="AF172">
            <v>15.816026000000001</v>
          </cell>
          <cell r="AG172">
            <v>665.52599999999995</v>
          </cell>
          <cell r="AH172">
            <v>0</v>
          </cell>
          <cell r="AI172">
            <v>3099.1540220000002</v>
          </cell>
          <cell r="AJ172">
            <v>1278.3918389999999</v>
          </cell>
          <cell r="AK172">
            <v>579.98028999999997</v>
          </cell>
          <cell r="AL172">
            <v>4030.1927639999999</v>
          </cell>
          <cell r="AM172">
            <v>169.48966999999999</v>
          </cell>
          <cell r="AQ172">
            <v>27943.653451999999</v>
          </cell>
          <cell r="AR172">
            <v>2905.5120000000002</v>
          </cell>
          <cell r="AS172">
            <v>16858.539401000002</v>
          </cell>
          <cell r="AT172">
            <v>190</v>
          </cell>
          <cell r="AU172">
            <v>93.633623</v>
          </cell>
          <cell r="AV172">
            <v>5125</v>
          </cell>
          <cell r="AW172">
            <v>0</v>
          </cell>
          <cell r="AX172">
            <v>33946.867599999998</v>
          </cell>
          <cell r="AY172">
            <v>10261.11248</v>
          </cell>
          <cell r="AZ172">
            <v>5524.4189999999999</v>
          </cell>
          <cell r="BA172">
            <v>35345.213081000002</v>
          </cell>
          <cell r="BB172">
            <v>1112.4929999999999</v>
          </cell>
          <cell r="BD172">
            <v>139306.44363699999</v>
          </cell>
        </row>
        <row r="173">
          <cell r="J173" t="str">
            <v>Residential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D173">
            <v>0</v>
          </cell>
        </row>
        <row r="174">
          <cell r="J174" t="str">
            <v>A01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D174">
            <v>0</v>
          </cell>
        </row>
        <row r="175">
          <cell r="J175" t="str">
            <v>A02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D175">
            <v>0</v>
          </cell>
        </row>
        <row r="176">
          <cell r="J176" t="str">
            <v>A03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D176">
            <v>0</v>
          </cell>
        </row>
        <row r="177">
          <cell r="J177" t="str">
            <v>A04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D177">
            <v>0</v>
          </cell>
        </row>
        <row r="178">
          <cell r="J178" t="str">
            <v>A05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D178">
            <v>0</v>
          </cell>
        </row>
        <row r="179">
          <cell r="J179" t="str">
            <v>B06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D179">
            <v>0</v>
          </cell>
        </row>
        <row r="180">
          <cell r="J180" t="str">
            <v>B07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D180">
            <v>0</v>
          </cell>
        </row>
        <row r="181">
          <cell r="J181" t="str">
            <v>B08-B10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D181">
            <v>0</v>
          </cell>
        </row>
        <row r="182">
          <cell r="J182" t="str">
            <v>C110-C111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D182">
            <v>0</v>
          </cell>
        </row>
        <row r="183">
          <cell r="J183" t="str">
            <v>C112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D183">
            <v>0</v>
          </cell>
        </row>
        <row r="184">
          <cell r="J184" t="str">
            <v>C113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D184">
            <v>0</v>
          </cell>
        </row>
        <row r="185">
          <cell r="J185" t="str">
            <v>C114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D185">
            <v>0</v>
          </cell>
        </row>
        <row r="186">
          <cell r="J186" t="str">
            <v>C115-C119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D186">
            <v>0</v>
          </cell>
        </row>
        <row r="187">
          <cell r="J187" t="str">
            <v>C12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D187">
            <v>0</v>
          </cell>
        </row>
        <row r="188">
          <cell r="J188" t="str">
            <v>C13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D188">
            <v>0</v>
          </cell>
        </row>
        <row r="189">
          <cell r="J189" t="str">
            <v>C14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D189">
            <v>0</v>
          </cell>
        </row>
        <row r="190">
          <cell r="J190" t="str">
            <v>C15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D190">
            <v>0</v>
          </cell>
        </row>
        <row r="191">
          <cell r="J191" t="str">
            <v>C16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D191">
            <v>0</v>
          </cell>
        </row>
        <row r="192">
          <cell r="J192" t="str">
            <v>C17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D192">
            <v>0</v>
          </cell>
        </row>
        <row r="193">
          <cell r="J193" t="str">
            <v>C18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B193">
            <v>0</v>
          </cell>
          <cell r="BD193">
            <v>0</v>
          </cell>
        </row>
        <row r="194">
          <cell r="J194" t="str">
            <v>C19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D194">
            <v>0</v>
          </cell>
        </row>
        <row r="195">
          <cell r="J195" t="str">
            <v>C20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D195">
            <v>0</v>
          </cell>
        </row>
        <row r="196">
          <cell r="J196" t="str">
            <v>C21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D196">
            <v>0</v>
          </cell>
        </row>
        <row r="197">
          <cell r="J197" t="str">
            <v>C22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D197">
            <v>0</v>
          </cell>
        </row>
        <row r="198">
          <cell r="J198" t="str">
            <v>C23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D198">
            <v>0</v>
          </cell>
        </row>
        <row r="199">
          <cell r="J199" t="str">
            <v>C24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D199">
            <v>0</v>
          </cell>
        </row>
        <row r="200">
          <cell r="J200" t="str">
            <v>C25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D200">
            <v>0</v>
          </cell>
        </row>
        <row r="201">
          <cell r="J201" t="str">
            <v>D26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D201">
            <v>0</v>
          </cell>
        </row>
        <row r="202">
          <cell r="J202" t="str">
            <v>D27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D202">
            <v>0</v>
          </cell>
        </row>
        <row r="203">
          <cell r="J203" t="str">
            <v>D28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D203">
            <v>0</v>
          </cell>
        </row>
        <row r="204">
          <cell r="J204" t="str">
            <v>D29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D204">
            <v>0</v>
          </cell>
        </row>
        <row r="205">
          <cell r="J205" t="str">
            <v>E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D205">
            <v>0</v>
          </cell>
        </row>
        <row r="206">
          <cell r="J206" t="str">
            <v>F-G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D206">
            <v>0</v>
          </cell>
        </row>
        <row r="207">
          <cell r="J207" t="str">
            <v>H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D207">
            <v>0</v>
          </cell>
        </row>
        <row r="208">
          <cell r="J208" t="str">
            <v>I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D208">
            <v>0</v>
          </cell>
        </row>
        <row r="209">
          <cell r="J209" t="str">
            <v>J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D209">
            <v>0</v>
          </cell>
        </row>
        <row r="210">
          <cell r="J210" t="str">
            <v>K-N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D210">
            <v>0</v>
          </cell>
        </row>
        <row r="211">
          <cell r="J211" t="str">
            <v>O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D211">
            <v>0</v>
          </cell>
        </row>
        <row r="212">
          <cell r="J212" t="str">
            <v>P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D212">
            <v>0</v>
          </cell>
        </row>
        <row r="213">
          <cell r="J213" t="str">
            <v>Q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D213">
            <v>0</v>
          </cell>
        </row>
        <row r="214">
          <cell r="J214" t="str">
            <v>R-S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D214">
            <v>0</v>
          </cell>
        </row>
        <row r="215">
          <cell r="J215" t="str">
            <v>Residential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D215">
            <v>0</v>
          </cell>
        </row>
        <row r="216">
          <cell r="J216" t="str">
            <v>A01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D216">
            <v>0</v>
          </cell>
        </row>
        <row r="217">
          <cell r="J217" t="str">
            <v>A02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D217">
            <v>0</v>
          </cell>
        </row>
        <row r="218">
          <cell r="J218" t="str">
            <v>A03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D218">
            <v>0</v>
          </cell>
        </row>
        <row r="219">
          <cell r="J219" t="str">
            <v>A04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D219">
            <v>0</v>
          </cell>
        </row>
        <row r="220">
          <cell r="J220" t="str">
            <v>A05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D220">
            <v>0</v>
          </cell>
        </row>
        <row r="221">
          <cell r="J221" t="str">
            <v>B06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D221">
            <v>0</v>
          </cell>
        </row>
        <row r="222">
          <cell r="J222" t="str">
            <v>B07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D222">
            <v>0</v>
          </cell>
        </row>
        <row r="223">
          <cell r="J223" t="str">
            <v>B08-B10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D223">
            <v>0</v>
          </cell>
        </row>
        <row r="224">
          <cell r="J224" t="str">
            <v>C110-C111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D224">
            <v>0</v>
          </cell>
        </row>
        <row r="225">
          <cell r="J225" t="str">
            <v>C112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D225">
            <v>0</v>
          </cell>
        </row>
        <row r="226">
          <cell r="J226" t="str">
            <v>C113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D226">
            <v>0</v>
          </cell>
        </row>
        <row r="227">
          <cell r="J227" t="str">
            <v>C114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D227">
            <v>0</v>
          </cell>
        </row>
        <row r="228">
          <cell r="J228" t="str">
            <v>C115-C119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D228">
            <v>0</v>
          </cell>
        </row>
        <row r="229">
          <cell r="J229" t="str">
            <v>C12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D229">
            <v>0</v>
          </cell>
        </row>
        <row r="230">
          <cell r="J230" t="str">
            <v>C13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D230">
            <v>0</v>
          </cell>
        </row>
        <row r="231">
          <cell r="J231" t="str">
            <v>C14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D231">
            <v>0</v>
          </cell>
        </row>
        <row r="232">
          <cell r="J232" t="str">
            <v>C15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D232">
            <v>0</v>
          </cell>
        </row>
        <row r="233">
          <cell r="J233" t="str">
            <v>C16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D233">
            <v>0</v>
          </cell>
        </row>
        <row r="234">
          <cell r="J234" t="str">
            <v>C17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D234">
            <v>0</v>
          </cell>
        </row>
        <row r="235">
          <cell r="J235" t="str">
            <v>C18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D235">
            <v>0</v>
          </cell>
        </row>
        <row r="236">
          <cell r="J236" t="str">
            <v>C19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D236">
            <v>0</v>
          </cell>
        </row>
        <row r="237">
          <cell r="J237" t="str">
            <v>C20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D237">
            <v>0</v>
          </cell>
        </row>
        <row r="238">
          <cell r="J238" t="str">
            <v>C21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D238">
            <v>0</v>
          </cell>
        </row>
        <row r="239">
          <cell r="J239" t="str">
            <v>C22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D239">
            <v>0</v>
          </cell>
        </row>
        <row r="240">
          <cell r="J240" t="str">
            <v>C23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D240">
            <v>0</v>
          </cell>
        </row>
        <row r="241">
          <cell r="J241" t="str">
            <v>C24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D241">
            <v>0</v>
          </cell>
        </row>
        <row r="242">
          <cell r="J242" t="str">
            <v>C25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D242">
            <v>0</v>
          </cell>
        </row>
        <row r="243">
          <cell r="J243" t="str">
            <v>D26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D243">
            <v>0</v>
          </cell>
        </row>
        <row r="244">
          <cell r="J244" t="str">
            <v>D27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D244">
            <v>0</v>
          </cell>
        </row>
        <row r="245">
          <cell r="J245" t="str">
            <v>D28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D245">
            <v>0</v>
          </cell>
        </row>
        <row r="246">
          <cell r="J246" t="str">
            <v>D29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D246">
            <v>0</v>
          </cell>
        </row>
        <row r="247">
          <cell r="J247" t="str">
            <v>E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D247">
            <v>0</v>
          </cell>
        </row>
        <row r="248">
          <cell r="J248" t="str">
            <v>F-G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D248">
            <v>0</v>
          </cell>
        </row>
        <row r="249">
          <cell r="J249" t="str">
            <v>H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D249">
            <v>0</v>
          </cell>
        </row>
        <row r="250">
          <cell r="J250" t="str">
            <v>I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D250">
            <v>0</v>
          </cell>
        </row>
        <row r="251">
          <cell r="J251" t="str">
            <v>J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D251">
            <v>0</v>
          </cell>
        </row>
        <row r="252">
          <cell r="J252" t="str">
            <v>K-N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D252">
            <v>0</v>
          </cell>
        </row>
        <row r="253">
          <cell r="J253" t="str">
            <v>O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D253">
            <v>0</v>
          </cell>
        </row>
        <row r="254">
          <cell r="J254" t="str">
            <v>P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D254">
            <v>0</v>
          </cell>
        </row>
        <row r="255">
          <cell r="J255" t="str">
            <v>Q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D255">
            <v>0</v>
          </cell>
        </row>
        <row r="256">
          <cell r="J256" t="str">
            <v>R-S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D256">
            <v>0</v>
          </cell>
        </row>
        <row r="257">
          <cell r="J257" t="str">
            <v>Residential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D257">
            <v>0</v>
          </cell>
        </row>
        <row r="258">
          <cell r="J258" t="str">
            <v>A01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D258">
            <v>0</v>
          </cell>
        </row>
        <row r="259">
          <cell r="J259" t="str">
            <v>A02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D259">
            <v>0</v>
          </cell>
        </row>
        <row r="260">
          <cell r="J260" t="str">
            <v>A03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D260">
            <v>0</v>
          </cell>
        </row>
        <row r="261">
          <cell r="J261" t="str">
            <v>A04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D261">
            <v>0</v>
          </cell>
        </row>
        <row r="262">
          <cell r="J262" t="str">
            <v>A05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D262">
            <v>0</v>
          </cell>
        </row>
        <row r="263">
          <cell r="J263" t="str">
            <v>B06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D263">
            <v>0</v>
          </cell>
        </row>
        <row r="264">
          <cell r="J264" t="str">
            <v>B07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D264">
            <v>0</v>
          </cell>
        </row>
        <row r="265">
          <cell r="J265" t="str">
            <v>B08-B10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D265">
            <v>0</v>
          </cell>
        </row>
        <row r="266">
          <cell r="J266" t="str">
            <v>C110-C111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D266">
            <v>0</v>
          </cell>
        </row>
        <row r="267">
          <cell r="J267" t="str">
            <v>C112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D267">
            <v>0</v>
          </cell>
        </row>
        <row r="268">
          <cell r="J268" t="str">
            <v>C113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D268">
            <v>0</v>
          </cell>
        </row>
        <row r="269">
          <cell r="J269" t="str">
            <v>C114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D269">
            <v>0</v>
          </cell>
        </row>
        <row r="270">
          <cell r="J270" t="str">
            <v>C115-C119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D270">
            <v>0</v>
          </cell>
        </row>
        <row r="271">
          <cell r="J271" t="str">
            <v>C12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D271">
            <v>0</v>
          </cell>
        </row>
        <row r="272">
          <cell r="J272" t="str">
            <v>C13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Q272">
            <v>0</v>
          </cell>
          <cell r="AR272">
            <v>0</v>
          </cell>
          <cell r="AS272">
            <v>0</v>
          </cell>
          <cell r="AT272">
            <v>0</v>
          </cell>
          <cell r="AU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D272">
            <v>0</v>
          </cell>
        </row>
        <row r="273">
          <cell r="J273" t="str">
            <v>C14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D273">
            <v>0</v>
          </cell>
        </row>
        <row r="274">
          <cell r="J274" t="str">
            <v>C15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D274">
            <v>0</v>
          </cell>
        </row>
        <row r="275">
          <cell r="J275" t="str">
            <v>C16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D275">
            <v>0</v>
          </cell>
        </row>
        <row r="276">
          <cell r="J276" t="str">
            <v>C17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D276">
            <v>0</v>
          </cell>
        </row>
        <row r="277">
          <cell r="J277" t="str">
            <v>C18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D277">
            <v>0</v>
          </cell>
        </row>
        <row r="278">
          <cell r="J278" t="str">
            <v>C19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B278">
            <v>0</v>
          </cell>
          <cell r="BD278">
            <v>0</v>
          </cell>
        </row>
        <row r="279">
          <cell r="J279" t="str">
            <v>C20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D279">
            <v>0</v>
          </cell>
        </row>
        <row r="280">
          <cell r="J280" t="str">
            <v>C21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D280">
            <v>0</v>
          </cell>
        </row>
        <row r="281">
          <cell r="J281" t="str">
            <v>C22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D281">
            <v>0</v>
          </cell>
        </row>
        <row r="282">
          <cell r="J282" t="str">
            <v>C23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B282">
            <v>0</v>
          </cell>
          <cell r="BD282">
            <v>0</v>
          </cell>
        </row>
        <row r="283">
          <cell r="J283" t="str">
            <v>C24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Q283">
            <v>0</v>
          </cell>
          <cell r="AR283">
            <v>0</v>
          </cell>
          <cell r="AS283">
            <v>0</v>
          </cell>
          <cell r="AT283">
            <v>0</v>
          </cell>
          <cell r="AU283">
            <v>0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0</v>
          </cell>
          <cell r="BA283">
            <v>0</v>
          </cell>
          <cell r="BB283">
            <v>0</v>
          </cell>
          <cell r="BD283">
            <v>0</v>
          </cell>
        </row>
        <row r="284">
          <cell r="J284" t="str">
            <v>C25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0</v>
          </cell>
          <cell r="BA284">
            <v>0</v>
          </cell>
          <cell r="BB284">
            <v>0</v>
          </cell>
          <cell r="BD284">
            <v>0</v>
          </cell>
        </row>
        <row r="285">
          <cell r="J285" t="str">
            <v>D26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B285">
            <v>0</v>
          </cell>
          <cell r="BD285">
            <v>0</v>
          </cell>
        </row>
        <row r="286">
          <cell r="J286" t="str">
            <v>D27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D286">
            <v>0</v>
          </cell>
        </row>
        <row r="287">
          <cell r="J287" t="str">
            <v>D28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Q287">
            <v>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D287">
            <v>0</v>
          </cell>
        </row>
        <row r="288">
          <cell r="J288" t="str">
            <v>D29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D288">
            <v>0</v>
          </cell>
        </row>
        <row r="289">
          <cell r="J289" t="str">
            <v>E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0</v>
          </cell>
          <cell r="BA289">
            <v>0</v>
          </cell>
          <cell r="BB289">
            <v>0</v>
          </cell>
          <cell r="BD289">
            <v>0</v>
          </cell>
        </row>
        <row r="290">
          <cell r="J290" t="str">
            <v>F-G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>
            <v>0</v>
          </cell>
          <cell r="BA290">
            <v>0</v>
          </cell>
          <cell r="BB290">
            <v>0</v>
          </cell>
          <cell r="BD290">
            <v>0</v>
          </cell>
        </row>
        <row r="291">
          <cell r="J291" t="str">
            <v>H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  <cell r="AZ291">
            <v>0</v>
          </cell>
          <cell r="BA291">
            <v>0</v>
          </cell>
          <cell r="BB291">
            <v>0</v>
          </cell>
          <cell r="BD291">
            <v>0</v>
          </cell>
        </row>
        <row r="292">
          <cell r="J292" t="str">
            <v>I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0</v>
          </cell>
          <cell r="BA292">
            <v>0</v>
          </cell>
          <cell r="BB292">
            <v>0</v>
          </cell>
          <cell r="BD292">
            <v>0</v>
          </cell>
        </row>
        <row r="293">
          <cell r="J293" t="str">
            <v>J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>
            <v>0</v>
          </cell>
          <cell r="BA293">
            <v>0</v>
          </cell>
          <cell r="BB293">
            <v>0</v>
          </cell>
          <cell r="BD293">
            <v>0</v>
          </cell>
        </row>
        <row r="294">
          <cell r="J294" t="str">
            <v>K-N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>
            <v>0</v>
          </cell>
          <cell r="BA294">
            <v>0</v>
          </cell>
          <cell r="BB294">
            <v>0</v>
          </cell>
          <cell r="BD294">
            <v>0</v>
          </cell>
        </row>
        <row r="295">
          <cell r="J295" t="str">
            <v>O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>
            <v>0</v>
          </cell>
          <cell r="BA295">
            <v>0</v>
          </cell>
          <cell r="BB295">
            <v>0</v>
          </cell>
          <cell r="BD295">
            <v>0</v>
          </cell>
        </row>
        <row r="296">
          <cell r="J296" t="str">
            <v>P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Q296">
            <v>0</v>
          </cell>
          <cell r="AR296">
            <v>0</v>
          </cell>
          <cell r="AS296">
            <v>0</v>
          </cell>
          <cell r="AT296">
            <v>0</v>
          </cell>
          <cell r="AU296">
            <v>0</v>
          </cell>
          <cell r="AV296">
            <v>0</v>
          </cell>
          <cell r="AW296">
            <v>0</v>
          </cell>
          <cell r="AX296">
            <v>0</v>
          </cell>
          <cell r="AY296">
            <v>0</v>
          </cell>
          <cell r="AZ296">
            <v>0</v>
          </cell>
          <cell r="BA296">
            <v>0</v>
          </cell>
          <cell r="BB296">
            <v>0</v>
          </cell>
          <cell r="BD296">
            <v>0</v>
          </cell>
        </row>
        <row r="297">
          <cell r="J297" t="str">
            <v>Q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Q297">
            <v>0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  <cell r="AV297">
            <v>0</v>
          </cell>
          <cell r="AW297">
            <v>0</v>
          </cell>
          <cell r="AX297">
            <v>0</v>
          </cell>
          <cell r="AY297">
            <v>0</v>
          </cell>
          <cell r="AZ297">
            <v>0</v>
          </cell>
          <cell r="BA297">
            <v>0</v>
          </cell>
          <cell r="BB297">
            <v>0</v>
          </cell>
          <cell r="BD297">
            <v>0</v>
          </cell>
        </row>
        <row r="298">
          <cell r="J298" t="str">
            <v>R-S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  <cell r="AZ298">
            <v>0</v>
          </cell>
          <cell r="BA298">
            <v>0</v>
          </cell>
          <cell r="BB298">
            <v>0</v>
          </cell>
          <cell r="BD298">
            <v>0</v>
          </cell>
        </row>
        <row r="299">
          <cell r="J299" t="str">
            <v>Residential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AZ299">
            <v>0</v>
          </cell>
          <cell r="BA299">
            <v>0</v>
          </cell>
          <cell r="BB299">
            <v>0</v>
          </cell>
          <cell r="BD299">
            <v>0</v>
          </cell>
        </row>
        <row r="300">
          <cell r="J300" t="str">
            <v>A01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Q300">
            <v>0</v>
          </cell>
          <cell r="AR300">
            <v>0</v>
          </cell>
          <cell r="AS300">
            <v>0</v>
          </cell>
          <cell r="AT300">
            <v>0</v>
          </cell>
          <cell r="AU300">
            <v>0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AZ300">
            <v>0</v>
          </cell>
          <cell r="BA300">
            <v>0</v>
          </cell>
          <cell r="BB300">
            <v>0</v>
          </cell>
          <cell r="BD300">
            <v>0</v>
          </cell>
        </row>
        <row r="301">
          <cell r="J301" t="str">
            <v>A02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Q301">
            <v>0</v>
          </cell>
          <cell r="AR301">
            <v>0</v>
          </cell>
          <cell r="AS301">
            <v>0</v>
          </cell>
          <cell r="AT301">
            <v>0</v>
          </cell>
          <cell r="AU301">
            <v>0</v>
          </cell>
          <cell r="AV301">
            <v>0</v>
          </cell>
          <cell r="AW301">
            <v>0</v>
          </cell>
          <cell r="AX301">
            <v>0</v>
          </cell>
          <cell r="AY301">
            <v>0</v>
          </cell>
          <cell r="AZ301">
            <v>0</v>
          </cell>
          <cell r="BA301">
            <v>0</v>
          </cell>
          <cell r="BB301">
            <v>0</v>
          </cell>
          <cell r="BD301">
            <v>0</v>
          </cell>
        </row>
        <row r="302">
          <cell r="J302" t="str">
            <v>A03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Q302">
            <v>0</v>
          </cell>
          <cell r="AR302">
            <v>0</v>
          </cell>
          <cell r="AS302">
            <v>0</v>
          </cell>
          <cell r="AT302">
            <v>0</v>
          </cell>
          <cell r="AU302">
            <v>0</v>
          </cell>
          <cell r="AV302">
            <v>0</v>
          </cell>
          <cell r="AW302">
            <v>0</v>
          </cell>
          <cell r="AX302">
            <v>0</v>
          </cell>
          <cell r="AY302">
            <v>0</v>
          </cell>
          <cell r="AZ302">
            <v>0</v>
          </cell>
          <cell r="BA302">
            <v>0</v>
          </cell>
          <cell r="BB302">
            <v>0</v>
          </cell>
          <cell r="BD302">
            <v>0</v>
          </cell>
        </row>
        <row r="303">
          <cell r="J303" t="str">
            <v>A04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0</v>
          </cell>
          <cell r="BA303">
            <v>0</v>
          </cell>
          <cell r="BB303">
            <v>0</v>
          </cell>
          <cell r="BD303">
            <v>0</v>
          </cell>
        </row>
        <row r="304">
          <cell r="J304" t="str">
            <v>A05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Q304">
            <v>0</v>
          </cell>
          <cell r="AR304">
            <v>0</v>
          </cell>
          <cell r="AS304">
            <v>0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0</v>
          </cell>
          <cell r="BB304">
            <v>0</v>
          </cell>
          <cell r="BD304">
            <v>0</v>
          </cell>
        </row>
        <row r="305">
          <cell r="J305" t="str">
            <v>B06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Q305">
            <v>0</v>
          </cell>
          <cell r="AR305">
            <v>0</v>
          </cell>
          <cell r="AS305">
            <v>0</v>
          </cell>
          <cell r="AT305">
            <v>0</v>
          </cell>
          <cell r="AU305">
            <v>0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0</v>
          </cell>
          <cell r="BA305">
            <v>0</v>
          </cell>
          <cell r="BB305">
            <v>0</v>
          </cell>
          <cell r="BD305">
            <v>0</v>
          </cell>
        </row>
        <row r="306">
          <cell r="J306" t="str">
            <v>B07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Q306">
            <v>0</v>
          </cell>
          <cell r="AR306">
            <v>0</v>
          </cell>
          <cell r="AS306">
            <v>0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0</v>
          </cell>
          <cell r="AY306">
            <v>0</v>
          </cell>
          <cell r="AZ306">
            <v>0</v>
          </cell>
          <cell r="BA306">
            <v>0</v>
          </cell>
          <cell r="BB306">
            <v>0</v>
          </cell>
          <cell r="BD306">
            <v>0</v>
          </cell>
        </row>
        <row r="307">
          <cell r="J307" t="str">
            <v>B08-B10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B307">
            <v>0</v>
          </cell>
          <cell r="BD307">
            <v>0</v>
          </cell>
        </row>
        <row r="308">
          <cell r="J308" t="str">
            <v>C110-C111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Q308">
            <v>0</v>
          </cell>
          <cell r="AR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D308">
            <v>0</v>
          </cell>
        </row>
        <row r="309">
          <cell r="J309" t="str">
            <v>C112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Q309">
            <v>0</v>
          </cell>
          <cell r="AR309">
            <v>0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0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D309">
            <v>0</v>
          </cell>
        </row>
        <row r="310">
          <cell r="J310" t="str">
            <v>C113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Q310">
            <v>0</v>
          </cell>
          <cell r="AR310">
            <v>0</v>
          </cell>
          <cell r="AS310">
            <v>0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0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D310">
            <v>0</v>
          </cell>
        </row>
        <row r="311">
          <cell r="J311" t="str">
            <v>C114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Q311">
            <v>0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0</v>
          </cell>
          <cell r="AY311">
            <v>0</v>
          </cell>
          <cell r="AZ311">
            <v>0</v>
          </cell>
          <cell r="BA311">
            <v>0</v>
          </cell>
          <cell r="BB311">
            <v>0</v>
          </cell>
          <cell r="BD311">
            <v>0</v>
          </cell>
        </row>
        <row r="312">
          <cell r="J312" t="str">
            <v>C115-C119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Q312">
            <v>0</v>
          </cell>
          <cell r="AR312">
            <v>0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0</v>
          </cell>
          <cell r="AZ312">
            <v>0</v>
          </cell>
          <cell r="BA312">
            <v>0</v>
          </cell>
          <cell r="BB312">
            <v>0</v>
          </cell>
          <cell r="BD312">
            <v>0</v>
          </cell>
        </row>
        <row r="313">
          <cell r="J313" t="str">
            <v>C12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Q313">
            <v>0</v>
          </cell>
          <cell r="AR313">
            <v>0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0</v>
          </cell>
          <cell r="AZ313">
            <v>0</v>
          </cell>
          <cell r="BA313">
            <v>0</v>
          </cell>
          <cell r="BB313">
            <v>0</v>
          </cell>
          <cell r="BD313">
            <v>0</v>
          </cell>
        </row>
        <row r="314">
          <cell r="J314" t="str">
            <v>C13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Q314">
            <v>0</v>
          </cell>
          <cell r="AR314">
            <v>0</v>
          </cell>
          <cell r="AS314">
            <v>0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0</v>
          </cell>
          <cell r="AY314">
            <v>0</v>
          </cell>
          <cell r="AZ314">
            <v>0</v>
          </cell>
          <cell r="BA314">
            <v>0</v>
          </cell>
          <cell r="BB314">
            <v>0</v>
          </cell>
          <cell r="BD314">
            <v>0</v>
          </cell>
        </row>
        <row r="315">
          <cell r="J315" t="str">
            <v>C14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Q315">
            <v>0</v>
          </cell>
          <cell r="AR315">
            <v>0</v>
          </cell>
          <cell r="AS315">
            <v>0</v>
          </cell>
          <cell r="AT315">
            <v>0</v>
          </cell>
          <cell r="AU315">
            <v>0</v>
          </cell>
          <cell r="AV315">
            <v>0</v>
          </cell>
          <cell r="AW315">
            <v>0</v>
          </cell>
          <cell r="AX315">
            <v>0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D315">
            <v>0</v>
          </cell>
        </row>
        <row r="316">
          <cell r="J316" t="str">
            <v>C15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Q316">
            <v>0</v>
          </cell>
          <cell r="AR316">
            <v>0</v>
          </cell>
          <cell r="AS316">
            <v>0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0</v>
          </cell>
          <cell r="BD316">
            <v>0</v>
          </cell>
        </row>
        <row r="317">
          <cell r="J317" t="str">
            <v>C16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Q317">
            <v>0</v>
          </cell>
          <cell r="AR317">
            <v>0</v>
          </cell>
          <cell r="AS317">
            <v>0</v>
          </cell>
          <cell r="AT317">
            <v>0</v>
          </cell>
          <cell r="AU317">
            <v>0</v>
          </cell>
          <cell r="AV317">
            <v>0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0</v>
          </cell>
          <cell r="BD317">
            <v>0</v>
          </cell>
        </row>
        <row r="318">
          <cell r="J318" t="str">
            <v>C17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0</v>
          </cell>
          <cell r="BB318">
            <v>0</v>
          </cell>
          <cell r="BD318">
            <v>0</v>
          </cell>
        </row>
        <row r="319">
          <cell r="J319" t="str">
            <v>C18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0</v>
          </cell>
          <cell r="BB319">
            <v>0</v>
          </cell>
          <cell r="BD319">
            <v>0</v>
          </cell>
        </row>
        <row r="320">
          <cell r="J320" t="str">
            <v>C19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D320">
            <v>0</v>
          </cell>
        </row>
        <row r="321">
          <cell r="J321" t="str">
            <v>C20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0</v>
          </cell>
          <cell r="BB321">
            <v>0</v>
          </cell>
          <cell r="BD321">
            <v>0</v>
          </cell>
        </row>
        <row r="322">
          <cell r="J322" t="str">
            <v>C21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>
            <v>0</v>
          </cell>
          <cell r="BA322">
            <v>0</v>
          </cell>
          <cell r="BB322">
            <v>0</v>
          </cell>
          <cell r="BD322">
            <v>0</v>
          </cell>
        </row>
        <row r="323">
          <cell r="J323" t="str">
            <v>C22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0</v>
          </cell>
          <cell r="BB323">
            <v>0</v>
          </cell>
          <cell r="BD323">
            <v>0</v>
          </cell>
        </row>
        <row r="324">
          <cell r="J324" t="str">
            <v>C23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>
            <v>0</v>
          </cell>
          <cell r="BA324">
            <v>0</v>
          </cell>
          <cell r="BB324">
            <v>0</v>
          </cell>
          <cell r="BD324">
            <v>0</v>
          </cell>
        </row>
        <row r="325">
          <cell r="J325" t="str">
            <v>C24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>
            <v>0</v>
          </cell>
          <cell r="BA325">
            <v>0</v>
          </cell>
          <cell r="BB325">
            <v>0</v>
          </cell>
          <cell r="BD325">
            <v>0</v>
          </cell>
        </row>
        <row r="326">
          <cell r="J326" t="str">
            <v>C25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D326">
            <v>0</v>
          </cell>
        </row>
        <row r="327">
          <cell r="J327" t="str">
            <v>D26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D327">
            <v>0</v>
          </cell>
        </row>
        <row r="328">
          <cell r="J328" t="str">
            <v>D27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AZ328">
            <v>0</v>
          </cell>
          <cell r="BA328">
            <v>0</v>
          </cell>
          <cell r="BB328">
            <v>0</v>
          </cell>
          <cell r="BD328">
            <v>0</v>
          </cell>
        </row>
        <row r="329">
          <cell r="J329" t="str">
            <v>D28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0</v>
          </cell>
          <cell r="AZ329">
            <v>0</v>
          </cell>
          <cell r="BA329">
            <v>0</v>
          </cell>
          <cell r="BB329">
            <v>0</v>
          </cell>
          <cell r="BD329">
            <v>0</v>
          </cell>
        </row>
        <row r="330">
          <cell r="J330" t="str">
            <v>D29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Q330">
            <v>0</v>
          </cell>
          <cell r="AR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D330">
            <v>0</v>
          </cell>
        </row>
        <row r="331">
          <cell r="J331" t="str">
            <v>E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0</v>
          </cell>
          <cell r="AZ331">
            <v>0</v>
          </cell>
          <cell r="BA331">
            <v>0</v>
          </cell>
          <cell r="BB331">
            <v>0</v>
          </cell>
          <cell r="BD331">
            <v>0</v>
          </cell>
        </row>
        <row r="332">
          <cell r="J332" t="str">
            <v>F-G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0</v>
          </cell>
          <cell r="BB332">
            <v>0</v>
          </cell>
          <cell r="BD332">
            <v>0</v>
          </cell>
        </row>
        <row r="333">
          <cell r="J333" t="str">
            <v>H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0</v>
          </cell>
          <cell r="BB333">
            <v>0</v>
          </cell>
          <cell r="BD333">
            <v>0</v>
          </cell>
        </row>
        <row r="334">
          <cell r="J334" t="str">
            <v>I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B334">
            <v>0</v>
          </cell>
          <cell r="BD334">
            <v>0</v>
          </cell>
        </row>
        <row r="335">
          <cell r="J335" t="str">
            <v>J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Q335">
            <v>0</v>
          </cell>
          <cell r="AR335">
            <v>0</v>
          </cell>
          <cell r="AS335">
            <v>0</v>
          </cell>
          <cell r="AT335">
            <v>0</v>
          </cell>
          <cell r="AU335">
            <v>0</v>
          </cell>
          <cell r="AV335">
            <v>0</v>
          </cell>
          <cell r="AW335">
            <v>0</v>
          </cell>
          <cell r="AX335">
            <v>0</v>
          </cell>
          <cell r="AY335">
            <v>0</v>
          </cell>
          <cell r="AZ335">
            <v>0</v>
          </cell>
          <cell r="BA335">
            <v>0</v>
          </cell>
          <cell r="BB335">
            <v>0</v>
          </cell>
          <cell r="BD335">
            <v>0</v>
          </cell>
        </row>
        <row r="336">
          <cell r="J336" t="str">
            <v>K-N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>
            <v>0</v>
          </cell>
          <cell r="BA336">
            <v>0</v>
          </cell>
          <cell r="BB336">
            <v>0</v>
          </cell>
          <cell r="BD336">
            <v>0</v>
          </cell>
        </row>
        <row r="337">
          <cell r="J337" t="str">
            <v>O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Q337">
            <v>0</v>
          </cell>
          <cell r="AR337">
            <v>0</v>
          </cell>
          <cell r="AS337">
            <v>0</v>
          </cell>
          <cell r="AT337">
            <v>0</v>
          </cell>
          <cell r="AU337">
            <v>0</v>
          </cell>
          <cell r="AV337">
            <v>0</v>
          </cell>
          <cell r="AW337">
            <v>0</v>
          </cell>
          <cell r="AX337">
            <v>0</v>
          </cell>
          <cell r="AY337">
            <v>0</v>
          </cell>
          <cell r="AZ337">
            <v>0</v>
          </cell>
          <cell r="BA337">
            <v>0</v>
          </cell>
          <cell r="BB337">
            <v>0</v>
          </cell>
          <cell r="BD337">
            <v>0</v>
          </cell>
        </row>
        <row r="338">
          <cell r="J338" t="str">
            <v>P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Q338">
            <v>0</v>
          </cell>
          <cell r="AR338">
            <v>0</v>
          </cell>
          <cell r="AS338">
            <v>0</v>
          </cell>
          <cell r="AT338">
            <v>0</v>
          </cell>
          <cell r="AU338">
            <v>0</v>
          </cell>
          <cell r="AV338">
            <v>0</v>
          </cell>
          <cell r="AW338">
            <v>0</v>
          </cell>
          <cell r="AX338">
            <v>0</v>
          </cell>
          <cell r="AY338">
            <v>0</v>
          </cell>
          <cell r="AZ338">
            <v>0</v>
          </cell>
          <cell r="BA338">
            <v>0</v>
          </cell>
          <cell r="BB338">
            <v>0</v>
          </cell>
          <cell r="BD338">
            <v>0</v>
          </cell>
        </row>
        <row r="339">
          <cell r="J339" t="str">
            <v>Q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0</v>
          </cell>
          <cell r="AW339">
            <v>0</v>
          </cell>
          <cell r="AX339">
            <v>0</v>
          </cell>
          <cell r="AY339">
            <v>0</v>
          </cell>
          <cell r="AZ339">
            <v>0</v>
          </cell>
          <cell r="BA339">
            <v>0</v>
          </cell>
          <cell r="BB339">
            <v>0</v>
          </cell>
          <cell r="BD339">
            <v>0</v>
          </cell>
        </row>
        <row r="340">
          <cell r="J340" t="str">
            <v>R-S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>
            <v>0</v>
          </cell>
          <cell r="BA340">
            <v>0</v>
          </cell>
          <cell r="BB340">
            <v>0</v>
          </cell>
          <cell r="BD340">
            <v>0</v>
          </cell>
        </row>
        <row r="342">
          <cell r="O342"/>
          <cell r="AE342"/>
        </row>
        <row r="343">
          <cell r="AE343"/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2">
          <cell r="E2"/>
          <cell r="F2"/>
          <cell r="G2"/>
          <cell r="H2"/>
          <cell r="L2" t="str">
            <v>Retailer lines charges</v>
          </cell>
          <cell r="P2" t="str">
            <v>Retailer Other costs and margins</v>
          </cell>
          <cell r="Q2" t="str">
            <v>Total Sales</v>
          </cell>
          <cell r="R2" t="str">
            <v>Volume Sold</v>
          </cell>
        </row>
        <row r="3">
          <cell r="E3" t="str">
            <v>MYE</v>
          </cell>
          <cell r="F3" t="str">
            <v>JYE</v>
          </cell>
          <cell r="G3" t="str">
            <v>SYE</v>
          </cell>
          <cell r="H3" t="str">
            <v>DYE</v>
          </cell>
          <cell r="K3" t="str">
            <v>Combined Sector</v>
          </cell>
          <cell r="L3" t="str">
            <v>$(000)</v>
          </cell>
          <cell r="P3" t="str">
            <v>$(000)</v>
          </cell>
          <cell r="Q3" t="str">
            <v>$(000)</v>
          </cell>
          <cell r="R3" t="str">
            <v>MWh</v>
          </cell>
        </row>
        <row r="4">
          <cell r="E4">
            <v>41699</v>
          </cell>
          <cell r="F4">
            <v>41426</v>
          </cell>
          <cell r="G4">
            <v>41518</v>
          </cell>
          <cell r="H4">
            <v>41609</v>
          </cell>
          <cell r="K4" t="str">
            <v>Residential</v>
          </cell>
          <cell r="L4">
            <v>294216.86111599999</v>
          </cell>
          <cell r="P4">
            <v>445325.97539299994</v>
          </cell>
          <cell r="Q4">
            <v>739542.83650899993</v>
          </cell>
          <cell r="R4">
            <v>3075374.5972159998</v>
          </cell>
        </row>
        <row r="5">
          <cell r="E5">
            <v>41699</v>
          </cell>
          <cell r="F5">
            <v>41426</v>
          </cell>
          <cell r="G5">
            <v>41518</v>
          </cell>
          <cell r="H5">
            <v>41609</v>
          </cell>
          <cell r="K5" t="str">
            <v>Commercial</v>
          </cell>
          <cell r="L5">
            <v>35823.565362999994</v>
          </cell>
          <cell r="P5">
            <v>55186.547423999997</v>
          </cell>
          <cell r="Q5">
            <v>91010.112786999991</v>
          </cell>
          <cell r="R5">
            <v>449584.737372</v>
          </cell>
        </row>
        <row r="6">
          <cell r="E6">
            <v>41699</v>
          </cell>
          <cell r="F6">
            <v>41426</v>
          </cell>
          <cell r="G6">
            <v>41518</v>
          </cell>
          <cell r="H6">
            <v>41609</v>
          </cell>
          <cell r="K6" t="str">
            <v>Commercial</v>
          </cell>
          <cell r="L6">
            <v>699.16022199999998</v>
          </cell>
          <cell r="P6">
            <v>911.37354100000016</v>
          </cell>
          <cell r="Q6">
            <v>1610.5337630000001</v>
          </cell>
          <cell r="R6">
            <v>8211.7643850000004</v>
          </cell>
        </row>
        <row r="7">
          <cell r="E7">
            <v>41699</v>
          </cell>
          <cell r="F7">
            <v>41426</v>
          </cell>
          <cell r="G7">
            <v>41518</v>
          </cell>
          <cell r="H7">
            <v>41609</v>
          </cell>
          <cell r="K7" t="str">
            <v>Commercial</v>
          </cell>
          <cell r="L7">
            <v>826.55471</v>
          </cell>
          <cell r="P7">
            <v>1834.6215099999999</v>
          </cell>
          <cell r="Q7">
            <v>2661.1762199999998</v>
          </cell>
          <cell r="R7">
            <v>16290.669667999999</v>
          </cell>
        </row>
        <row r="8">
          <cell r="E8">
            <v>41699</v>
          </cell>
          <cell r="F8">
            <v>41426</v>
          </cell>
          <cell r="G8">
            <v>41518</v>
          </cell>
          <cell r="H8">
            <v>41609</v>
          </cell>
          <cell r="K8" t="str">
            <v>Commercial</v>
          </cell>
          <cell r="L8">
            <v>524.28934299999992</v>
          </cell>
          <cell r="P8">
            <v>1510.5636</v>
          </cell>
          <cell r="Q8">
            <v>2034.8529429999999</v>
          </cell>
          <cell r="R8">
            <v>11836.661728999999</v>
          </cell>
        </row>
        <row r="9">
          <cell r="E9">
            <v>41699</v>
          </cell>
          <cell r="F9">
            <v>41426</v>
          </cell>
          <cell r="G9">
            <v>41518</v>
          </cell>
          <cell r="H9">
            <v>41609</v>
          </cell>
          <cell r="K9" t="str">
            <v>Commercial</v>
          </cell>
          <cell r="L9">
            <v>1669.8905070000001</v>
          </cell>
          <cell r="P9">
            <v>2241.8649430000005</v>
          </cell>
          <cell r="Q9">
            <v>3911.7554500000006</v>
          </cell>
          <cell r="R9">
            <v>18724.833576000001</v>
          </cell>
        </row>
        <row r="10">
          <cell r="E10">
            <v>41699</v>
          </cell>
          <cell r="F10">
            <v>41426</v>
          </cell>
          <cell r="G10">
            <v>41518</v>
          </cell>
          <cell r="H10">
            <v>41609</v>
          </cell>
          <cell r="K10" t="str">
            <v>Commercial</v>
          </cell>
          <cell r="L10">
            <v>1028.174622</v>
          </cell>
          <cell r="P10">
            <v>1337.3614219999999</v>
          </cell>
          <cell r="Q10">
            <v>2365.5360439999999</v>
          </cell>
          <cell r="R10">
            <v>14228.048595</v>
          </cell>
        </row>
        <row r="11">
          <cell r="E11">
            <v>41699</v>
          </cell>
          <cell r="F11">
            <v>41426</v>
          </cell>
          <cell r="G11">
            <v>41518</v>
          </cell>
          <cell r="H11">
            <v>41609</v>
          </cell>
          <cell r="K11" t="str">
            <v>Commercial</v>
          </cell>
          <cell r="L11">
            <v>219.244304</v>
          </cell>
          <cell r="P11">
            <v>2152.2437840000002</v>
          </cell>
          <cell r="Q11">
            <v>2371.4880880000001</v>
          </cell>
          <cell r="R11">
            <v>21151.591808000001</v>
          </cell>
        </row>
        <row r="12">
          <cell r="E12">
            <v>41699</v>
          </cell>
          <cell r="F12">
            <v>41426</v>
          </cell>
          <cell r="G12">
            <v>41518</v>
          </cell>
          <cell r="H12">
            <v>41609</v>
          </cell>
          <cell r="K12" t="str">
            <v>Commercial</v>
          </cell>
          <cell r="L12">
            <v>2159.2628180000002</v>
          </cell>
          <cell r="P12">
            <v>10445.265047000001</v>
          </cell>
          <cell r="Q12">
            <v>12604.527865</v>
          </cell>
          <cell r="R12">
            <v>87103.410764</v>
          </cell>
        </row>
        <row r="13">
          <cell r="E13">
            <v>41699</v>
          </cell>
          <cell r="F13">
            <v>41426</v>
          </cell>
          <cell r="G13">
            <v>41518</v>
          </cell>
          <cell r="H13">
            <v>41609</v>
          </cell>
          <cell r="K13" t="str">
            <v>Commercial</v>
          </cell>
          <cell r="L13">
            <v>4524.2324709999994</v>
          </cell>
          <cell r="P13">
            <v>18993.945830999997</v>
          </cell>
          <cell r="Q13">
            <v>23518.178301999997</v>
          </cell>
          <cell r="R13">
            <v>171597.66311499997</v>
          </cell>
        </row>
        <row r="14">
          <cell r="E14">
            <v>41699</v>
          </cell>
          <cell r="F14">
            <v>41426</v>
          </cell>
          <cell r="G14">
            <v>41518</v>
          </cell>
          <cell r="H14">
            <v>41609</v>
          </cell>
          <cell r="K14" t="str">
            <v>Commercial</v>
          </cell>
          <cell r="L14">
            <v>676.27728000000002</v>
          </cell>
          <cell r="P14">
            <v>2143.1966160000002</v>
          </cell>
          <cell r="Q14">
            <v>2819.4738960000004</v>
          </cell>
          <cell r="R14">
            <v>19123.886568000002</v>
          </cell>
        </row>
        <row r="15">
          <cell r="E15">
            <v>41699</v>
          </cell>
          <cell r="F15">
            <v>41426</v>
          </cell>
          <cell r="G15">
            <v>41518</v>
          </cell>
          <cell r="H15">
            <v>41609</v>
          </cell>
          <cell r="K15" t="str">
            <v>Commercial</v>
          </cell>
          <cell r="L15">
            <v>3302.2706719999996</v>
          </cell>
          <cell r="P15">
            <v>17986.125248</v>
          </cell>
          <cell r="Q15">
            <v>21288.395919999999</v>
          </cell>
          <cell r="R15">
            <v>165448.880053</v>
          </cell>
        </row>
        <row r="16">
          <cell r="E16">
            <v>41699</v>
          </cell>
          <cell r="F16">
            <v>41426</v>
          </cell>
          <cell r="G16">
            <v>41518</v>
          </cell>
          <cell r="H16">
            <v>41609</v>
          </cell>
          <cell r="K16" t="str">
            <v>Commercial</v>
          </cell>
          <cell r="L16">
            <v>2795.6645080000003</v>
          </cell>
          <cell r="P16">
            <v>7016.0899460000001</v>
          </cell>
          <cell r="Q16">
            <v>9811.7544539999999</v>
          </cell>
          <cell r="R16">
            <v>64794.313096000005</v>
          </cell>
        </row>
        <row r="17">
          <cell r="E17">
            <v>41699</v>
          </cell>
          <cell r="F17">
            <v>41426</v>
          </cell>
          <cell r="G17">
            <v>41518</v>
          </cell>
          <cell r="H17">
            <v>41609</v>
          </cell>
          <cell r="K17" t="str">
            <v>Commercial</v>
          </cell>
          <cell r="L17">
            <v>3440.6708619999999</v>
          </cell>
          <cell r="P17">
            <v>8382.774320999999</v>
          </cell>
          <cell r="Q17">
            <v>11823.445183</v>
          </cell>
          <cell r="R17">
            <v>69383.919590000005</v>
          </cell>
        </row>
        <row r="18">
          <cell r="E18">
            <v>41699</v>
          </cell>
          <cell r="F18">
            <v>41426</v>
          </cell>
          <cell r="G18">
            <v>41518</v>
          </cell>
          <cell r="H18">
            <v>41609</v>
          </cell>
          <cell r="K18" t="str">
            <v>Commercial</v>
          </cell>
          <cell r="L18">
            <v>1293.8854000000001</v>
          </cell>
          <cell r="P18">
            <v>2968.8010120000004</v>
          </cell>
          <cell r="Q18">
            <v>4262.6864120000009</v>
          </cell>
          <cell r="R18">
            <v>25004.131394</v>
          </cell>
        </row>
        <row r="19">
          <cell r="E19">
            <v>41699</v>
          </cell>
          <cell r="F19">
            <v>41426</v>
          </cell>
          <cell r="G19">
            <v>41518</v>
          </cell>
          <cell r="H19">
            <v>41609</v>
          </cell>
          <cell r="K19" t="str">
            <v>Commercial</v>
          </cell>
          <cell r="L19">
            <v>1293.0298170000001</v>
          </cell>
          <cell r="P19">
            <v>3235.9633180000001</v>
          </cell>
          <cell r="Q19">
            <v>4528.9931350000006</v>
          </cell>
          <cell r="R19">
            <v>26031.722651999997</v>
          </cell>
        </row>
        <row r="20">
          <cell r="E20">
            <v>41699</v>
          </cell>
          <cell r="F20">
            <v>41426</v>
          </cell>
          <cell r="G20">
            <v>41518</v>
          </cell>
          <cell r="H20">
            <v>41609</v>
          </cell>
          <cell r="K20" t="str">
            <v>Commercial</v>
          </cell>
          <cell r="L20">
            <v>3646.3890270000002</v>
          </cell>
          <cell r="P20">
            <v>25112.206673000001</v>
          </cell>
          <cell r="Q20">
            <v>28758.595700000002</v>
          </cell>
          <cell r="R20">
            <v>220231.006475</v>
          </cell>
        </row>
        <row r="21">
          <cell r="E21">
            <v>41699</v>
          </cell>
          <cell r="F21">
            <v>41426</v>
          </cell>
          <cell r="G21">
            <v>41518</v>
          </cell>
          <cell r="H21">
            <v>41609</v>
          </cell>
          <cell r="K21" t="str">
            <v>Commercial</v>
          </cell>
          <cell r="L21">
            <v>1277.934049</v>
          </cell>
          <cell r="P21">
            <v>20634.022445999999</v>
          </cell>
          <cell r="Q21">
            <v>21911.956494999999</v>
          </cell>
          <cell r="R21">
            <v>187778.62102600001</v>
          </cell>
        </row>
        <row r="22">
          <cell r="E22">
            <v>41699</v>
          </cell>
          <cell r="F22">
            <v>41426</v>
          </cell>
          <cell r="G22">
            <v>41518</v>
          </cell>
          <cell r="H22">
            <v>41609</v>
          </cell>
          <cell r="K22" t="str">
            <v>Commercial</v>
          </cell>
          <cell r="L22">
            <v>709.93278599999996</v>
          </cell>
          <cell r="P22">
            <v>1607.501039</v>
          </cell>
          <cell r="Q22">
            <v>2317.4338250000001</v>
          </cell>
          <cell r="R22">
            <v>12950.064978</v>
          </cell>
        </row>
        <row r="23">
          <cell r="E23">
            <v>41699</v>
          </cell>
          <cell r="F23">
            <v>41426</v>
          </cell>
          <cell r="G23">
            <v>41518</v>
          </cell>
          <cell r="H23">
            <v>41609</v>
          </cell>
          <cell r="K23" t="str">
            <v>Commercial</v>
          </cell>
          <cell r="L23">
            <v>460.75264099999998</v>
          </cell>
          <cell r="P23">
            <v>8408.2353120000007</v>
          </cell>
          <cell r="Q23">
            <v>8868.9879529999998</v>
          </cell>
          <cell r="R23">
            <v>76953.364325999995</v>
          </cell>
        </row>
        <row r="24">
          <cell r="E24">
            <v>41699</v>
          </cell>
          <cell r="F24">
            <v>41426</v>
          </cell>
          <cell r="G24">
            <v>41518</v>
          </cell>
          <cell r="H24">
            <v>41609</v>
          </cell>
          <cell r="K24" t="str">
            <v>Commercial</v>
          </cell>
          <cell r="L24">
            <v>705.47448999999995</v>
          </cell>
          <cell r="P24">
            <v>2030.2671809999999</v>
          </cell>
          <cell r="Q24">
            <v>2735.7416709999998</v>
          </cell>
          <cell r="R24">
            <v>16567.520054000001</v>
          </cell>
        </row>
        <row r="25">
          <cell r="E25">
            <v>41699</v>
          </cell>
          <cell r="F25">
            <v>41426</v>
          </cell>
          <cell r="G25">
            <v>41518</v>
          </cell>
          <cell r="H25">
            <v>41609</v>
          </cell>
          <cell r="K25" t="str">
            <v>Commercial</v>
          </cell>
          <cell r="L25">
            <v>3093.760303</v>
          </cell>
          <cell r="P25">
            <v>9422.5210189999998</v>
          </cell>
          <cell r="Q25">
            <v>12516.281321999999</v>
          </cell>
          <cell r="R25">
            <v>74026.944304999997</v>
          </cell>
        </row>
        <row r="26">
          <cell r="E26">
            <v>41699</v>
          </cell>
          <cell r="F26">
            <v>41426</v>
          </cell>
          <cell r="G26">
            <v>41518</v>
          </cell>
          <cell r="H26">
            <v>41609</v>
          </cell>
          <cell r="K26" t="str">
            <v>Commercial</v>
          </cell>
          <cell r="L26">
            <v>2726.7947239999999</v>
          </cell>
          <cell r="P26">
            <v>15233.035304000001</v>
          </cell>
          <cell r="Q26">
            <v>17959.830028</v>
          </cell>
          <cell r="R26">
            <v>152897.49486199999</v>
          </cell>
        </row>
        <row r="27">
          <cell r="E27">
            <v>41699</v>
          </cell>
          <cell r="F27">
            <v>41426</v>
          </cell>
          <cell r="G27">
            <v>41518</v>
          </cell>
          <cell r="H27">
            <v>41609</v>
          </cell>
          <cell r="K27" t="str">
            <v>Commercial</v>
          </cell>
          <cell r="L27">
            <v>967.33344099999999</v>
          </cell>
          <cell r="P27">
            <v>10194.642349</v>
          </cell>
          <cell r="Q27">
            <v>11161.97579</v>
          </cell>
          <cell r="R27">
            <v>92211.640581000014</v>
          </cell>
        </row>
        <row r="28">
          <cell r="E28">
            <v>41699</v>
          </cell>
          <cell r="F28">
            <v>41426</v>
          </cell>
          <cell r="G28">
            <v>41518</v>
          </cell>
          <cell r="H28">
            <v>41609</v>
          </cell>
          <cell r="K28" t="str">
            <v>Commercial</v>
          </cell>
          <cell r="L28">
            <v>1860.269959</v>
          </cell>
          <cell r="P28">
            <v>3334.1904140000001</v>
          </cell>
          <cell r="Q28">
            <v>5194.4603729999999</v>
          </cell>
          <cell r="R28">
            <v>26515.613432999999</v>
          </cell>
        </row>
        <row r="29">
          <cell r="E29">
            <v>41699</v>
          </cell>
          <cell r="F29">
            <v>41426</v>
          </cell>
          <cell r="G29">
            <v>41518</v>
          </cell>
          <cell r="H29">
            <v>41609</v>
          </cell>
          <cell r="K29" t="str">
            <v>Commercial</v>
          </cell>
          <cell r="L29">
            <v>454.59790200000003</v>
          </cell>
          <cell r="P29">
            <v>682.35401100000013</v>
          </cell>
          <cell r="Q29">
            <v>1136.9519130000001</v>
          </cell>
          <cell r="R29">
            <v>5282.279004</v>
          </cell>
        </row>
        <row r="30">
          <cell r="E30">
            <v>41699</v>
          </cell>
          <cell r="F30">
            <v>41426</v>
          </cell>
          <cell r="G30">
            <v>41518</v>
          </cell>
          <cell r="H30">
            <v>41609</v>
          </cell>
          <cell r="K30" t="str">
            <v>Commercial</v>
          </cell>
          <cell r="L30">
            <v>1924.5643930000001</v>
          </cell>
          <cell r="P30">
            <v>4159.1419649999998</v>
          </cell>
          <cell r="Q30">
            <v>6083.7063579999995</v>
          </cell>
          <cell r="R30">
            <v>32353.143576999999</v>
          </cell>
        </row>
        <row r="31">
          <cell r="E31">
            <v>41699</v>
          </cell>
          <cell r="F31">
            <v>41426</v>
          </cell>
          <cell r="G31">
            <v>41518</v>
          </cell>
          <cell r="H31">
            <v>41609</v>
          </cell>
          <cell r="K31" t="str">
            <v>Commercial</v>
          </cell>
          <cell r="L31">
            <v>3505.3986380000001</v>
          </cell>
          <cell r="P31">
            <v>7993.8635359999998</v>
          </cell>
          <cell r="Q31">
            <v>11499.262174</v>
          </cell>
          <cell r="R31">
            <v>68280.861674</v>
          </cell>
        </row>
        <row r="32">
          <cell r="E32">
            <v>41699</v>
          </cell>
          <cell r="F32">
            <v>41426</v>
          </cell>
          <cell r="G32">
            <v>41518</v>
          </cell>
          <cell r="H32">
            <v>41609</v>
          </cell>
          <cell r="K32" t="str">
            <v>Commercial</v>
          </cell>
          <cell r="L32">
            <v>1497.993383</v>
          </cell>
          <cell r="P32">
            <v>2172.3840970000001</v>
          </cell>
          <cell r="Q32">
            <v>3670.3774800000001</v>
          </cell>
          <cell r="R32">
            <v>19530.318852</v>
          </cell>
        </row>
        <row r="33">
          <cell r="E33">
            <v>41699</v>
          </cell>
          <cell r="F33">
            <v>41426</v>
          </cell>
          <cell r="G33">
            <v>41518</v>
          </cell>
          <cell r="H33">
            <v>41609</v>
          </cell>
          <cell r="K33" t="str">
            <v>Commercial</v>
          </cell>
          <cell r="L33">
            <v>369.778415</v>
          </cell>
          <cell r="P33">
            <v>28247.056635000001</v>
          </cell>
          <cell r="Q33">
            <v>28616.835050000002</v>
          </cell>
          <cell r="R33">
            <v>281426.53646500001</v>
          </cell>
        </row>
        <row r="34">
          <cell r="E34">
            <v>41699</v>
          </cell>
          <cell r="F34">
            <v>41426</v>
          </cell>
          <cell r="G34">
            <v>41518</v>
          </cell>
          <cell r="H34">
            <v>41609</v>
          </cell>
          <cell r="K34" t="str">
            <v>Commercial</v>
          </cell>
          <cell r="L34">
            <v>3211.850735</v>
          </cell>
          <cell r="P34">
            <v>4773.6685470000002</v>
          </cell>
          <cell r="Q34">
            <v>7985.5192820000002</v>
          </cell>
          <cell r="R34">
            <v>42054.415889999997</v>
          </cell>
        </row>
        <row r="35">
          <cell r="E35">
            <v>41699</v>
          </cell>
          <cell r="F35">
            <v>41426</v>
          </cell>
          <cell r="G35">
            <v>41518</v>
          </cell>
          <cell r="H35">
            <v>41609</v>
          </cell>
          <cell r="K35" t="str">
            <v>Commercial</v>
          </cell>
          <cell r="L35">
            <v>293.51231000000001</v>
          </cell>
          <cell r="P35">
            <v>608.51602100000002</v>
          </cell>
          <cell r="Q35">
            <v>902.02833099999998</v>
          </cell>
          <cell r="R35">
            <v>5166.4422789999999</v>
          </cell>
        </row>
        <row r="36">
          <cell r="E36">
            <v>41699</v>
          </cell>
          <cell r="F36">
            <v>41426</v>
          </cell>
          <cell r="G36">
            <v>41518</v>
          </cell>
          <cell r="H36">
            <v>41609</v>
          </cell>
          <cell r="K36" t="str">
            <v>Commercial</v>
          </cell>
          <cell r="L36">
            <v>5859.199955</v>
          </cell>
          <cell r="P36">
            <v>21435.805745999998</v>
          </cell>
          <cell r="Q36">
            <v>27295.005700999998</v>
          </cell>
          <cell r="R36">
            <v>198873.66414400001</v>
          </cell>
        </row>
        <row r="37">
          <cell r="E37">
            <v>41699</v>
          </cell>
          <cell r="F37">
            <v>41426</v>
          </cell>
          <cell r="G37">
            <v>41518</v>
          </cell>
          <cell r="H37">
            <v>41609</v>
          </cell>
          <cell r="K37" t="str">
            <v>Industrial</v>
          </cell>
          <cell r="L37">
            <v>38336.237893000005</v>
          </cell>
          <cell r="P37">
            <v>73551.031987000009</v>
          </cell>
          <cell r="Q37">
            <v>111887.26988000001</v>
          </cell>
          <cell r="R37">
            <v>629068.27577600011</v>
          </cell>
        </row>
        <row r="38">
          <cell r="E38">
            <v>41699</v>
          </cell>
          <cell r="F38">
            <v>41426</v>
          </cell>
          <cell r="G38">
            <v>41518</v>
          </cell>
          <cell r="H38">
            <v>41609</v>
          </cell>
          <cell r="K38" t="str">
            <v>Industrial</v>
          </cell>
          <cell r="L38">
            <v>19239.895710999997</v>
          </cell>
          <cell r="P38">
            <v>36182.868654999998</v>
          </cell>
          <cell r="Q38">
            <v>55422.764365999996</v>
          </cell>
          <cell r="R38">
            <v>295756.77615599998</v>
          </cell>
        </row>
        <row r="39">
          <cell r="E39">
            <v>41699</v>
          </cell>
          <cell r="F39">
            <v>41426</v>
          </cell>
          <cell r="G39">
            <v>41518</v>
          </cell>
          <cell r="H39">
            <v>41609</v>
          </cell>
          <cell r="K39" t="str">
            <v>Industrial</v>
          </cell>
          <cell r="L39">
            <v>8799.9097600000005</v>
          </cell>
          <cell r="P39">
            <v>20864.566774999999</v>
          </cell>
          <cell r="Q39">
            <v>29664.476535000002</v>
          </cell>
          <cell r="R39">
            <v>179034.050158</v>
          </cell>
        </row>
        <row r="40">
          <cell r="E40">
            <v>41699</v>
          </cell>
          <cell r="F40">
            <v>41426</v>
          </cell>
          <cell r="G40">
            <v>41518</v>
          </cell>
          <cell r="H40">
            <v>41609</v>
          </cell>
          <cell r="K40" t="str">
            <v>Industrial</v>
          </cell>
          <cell r="L40">
            <v>11205.069152</v>
          </cell>
          <cell r="P40">
            <v>22784.090139000004</v>
          </cell>
          <cell r="Q40">
            <v>33989.159291000004</v>
          </cell>
          <cell r="R40">
            <v>191094.55562299999</v>
          </cell>
        </row>
        <row r="41">
          <cell r="E41">
            <v>41699</v>
          </cell>
          <cell r="F41">
            <v>41426</v>
          </cell>
          <cell r="G41">
            <v>41518</v>
          </cell>
          <cell r="H41">
            <v>41609</v>
          </cell>
          <cell r="K41" t="str">
            <v>Industrial</v>
          </cell>
          <cell r="L41">
            <v>29504.607236000003</v>
          </cell>
          <cell r="P41">
            <v>57402.299382999998</v>
          </cell>
          <cell r="Q41">
            <v>86906.906619000001</v>
          </cell>
          <cell r="R41">
            <v>514362.72955399996</v>
          </cell>
        </row>
        <row r="42">
          <cell r="E42">
            <v>41699</v>
          </cell>
          <cell r="F42">
            <v>41426</v>
          </cell>
          <cell r="G42">
            <v>41518</v>
          </cell>
          <cell r="H42">
            <v>41609</v>
          </cell>
          <cell r="K42" t="str">
            <v>Industrial</v>
          </cell>
          <cell r="L42">
            <v>8640.1602939999993</v>
          </cell>
          <cell r="P42">
            <v>16391.150900000001</v>
          </cell>
          <cell r="Q42">
            <v>25031.311194000002</v>
          </cell>
          <cell r="R42">
            <v>150078.792159</v>
          </cell>
        </row>
        <row r="43">
          <cell r="E43">
            <v>41699</v>
          </cell>
          <cell r="F43">
            <v>41426</v>
          </cell>
          <cell r="G43">
            <v>41518</v>
          </cell>
          <cell r="H43">
            <v>41609</v>
          </cell>
          <cell r="K43" t="str">
            <v>Industrial</v>
          </cell>
          <cell r="L43">
            <v>11603.64984</v>
          </cell>
          <cell r="P43">
            <v>22160.830399000002</v>
          </cell>
          <cell r="Q43">
            <v>33764.480239000004</v>
          </cell>
          <cell r="R43">
            <v>184724.31904</v>
          </cell>
        </row>
        <row r="44">
          <cell r="E44">
            <v>41699</v>
          </cell>
          <cell r="F44">
            <v>41426</v>
          </cell>
          <cell r="G44">
            <v>41518</v>
          </cell>
          <cell r="H44">
            <v>41609</v>
          </cell>
          <cell r="K44" t="str">
            <v>Industrial</v>
          </cell>
          <cell r="L44">
            <v>8458.0386600000002</v>
          </cell>
          <cell r="P44">
            <v>18183.648001000001</v>
          </cell>
          <cell r="Q44">
            <v>26641.686661</v>
          </cell>
          <cell r="R44">
            <v>163397.05781100001</v>
          </cell>
        </row>
        <row r="45">
          <cell r="E45">
            <v>41699</v>
          </cell>
          <cell r="F45">
            <v>41426</v>
          </cell>
          <cell r="G45">
            <v>41518</v>
          </cell>
          <cell r="H45">
            <v>41609</v>
          </cell>
          <cell r="K45" t="str">
            <v>Industrial</v>
          </cell>
          <cell r="L45">
            <v>12901.832804</v>
          </cell>
          <cell r="P45">
            <v>21481.359677</v>
          </cell>
          <cell r="Q45">
            <v>34383.192480999998</v>
          </cell>
          <cell r="R45">
            <v>154091.222458</v>
          </cell>
        </row>
        <row r="46">
          <cell r="E46">
            <v>41699</v>
          </cell>
          <cell r="F46">
            <v>41791</v>
          </cell>
          <cell r="G46">
            <v>41518</v>
          </cell>
          <cell r="H46">
            <v>41609</v>
          </cell>
          <cell r="K46" t="str">
            <v>Residential</v>
          </cell>
          <cell r="L46">
            <v>361671.05050299992</v>
          </cell>
          <cell r="P46">
            <v>548337.18601399998</v>
          </cell>
          <cell r="Q46">
            <v>910008.2365169999</v>
          </cell>
          <cell r="R46">
            <v>3942242.805375</v>
          </cell>
        </row>
        <row r="47">
          <cell r="E47">
            <v>41699</v>
          </cell>
          <cell r="F47">
            <v>41791</v>
          </cell>
          <cell r="G47">
            <v>41518</v>
          </cell>
          <cell r="H47">
            <v>41609</v>
          </cell>
          <cell r="K47" t="str">
            <v>Commercial</v>
          </cell>
          <cell r="L47">
            <v>33279.128253000003</v>
          </cell>
          <cell r="P47">
            <v>47344.425298000002</v>
          </cell>
          <cell r="Q47">
            <v>80623.553551000005</v>
          </cell>
          <cell r="R47">
            <v>354764.98942300002</v>
          </cell>
        </row>
        <row r="48">
          <cell r="E48">
            <v>41699</v>
          </cell>
          <cell r="F48">
            <v>41791</v>
          </cell>
          <cell r="G48">
            <v>41518</v>
          </cell>
          <cell r="H48">
            <v>41609</v>
          </cell>
          <cell r="K48" t="str">
            <v>Commercial</v>
          </cell>
          <cell r="L48">
            <v>151.26916400000002</v>
          </cell>
          <cell r="P48">
            <v>200.88335699999999</v>
          </cell>
          <cell r="Q48">
            <v>352.15252099999998</v>
          </cell>
          <cell r="R48">
            <v>1592.3980240000001</v>
          </cell>
        </row>
        <row r="49">
          <cell r="E49">
            <v>41699</v>
          </cell>
          <cell r="F49">
            <v>41791</v>
          </cell>
          <cell r="G49">
            <v>41518</v>
          </cell>
          <cell r="H49">
            <v>41609</v>
          </cell>
          <cell r="K49" t="str">
            <v>Commercial</v>
          </cell>
          <cell r="L49">
            <v>878.44205599999987</v>
          </cell>
          <cell r="P49">
            <v>1489.4074210000001</v>
          </cell>
          <cell r="Q49">
            <v>2367.8494769999998</v>
          </cell>
          <cell r="R49">
            <v>16246.802277000001</v>
          </cell>
        </row>
        <row r="50">
          <cell r="E50">
            <v>41699</v>
          </cell>
          <cell r="F50">
            <v>41791</v>
          </cell>
          <cell r="G50">
            <v>41518</v>
          </cell>
          <cell r="H50">
            <v>41609</v>
          </cell>
          <cell r="K50" t="str">
            <v>Commercial</v>
          </cell>
          <cell r="L50">
            <v>507.18904000000003</v>
          </cell>
          <cell r="P50">
            <v>991.04023100000006</v>
          </cell>
          <cell r="Q50">
            <v>1498.2292710000002</v>
          </cell>
          <cell r="R50">
            <v>10668.075957999999</v>
          </cell>
        </row>
        <row r="51">
          <cell r="E51">
            <v>41699</v>
          </cell>
          <cell r="F51">
            <v>41791</v>
          </cell>
          <cell r="G51">
            <v>41518</v>
          </cell>
          <cell r="H51">
            <v>41609</v>
          </cell>
          <cell r="K51" t="str">
            <v>Commercial</v>
          </cell>
          <cell r="L51">
            <v>1968.887489</v>
          </cell>
          <cell r="P51">
            <v>2185.6000480000002</v>
          </cell>
          <cell r="Q51">
            <v>4154.487537</v>
          </cell>
          <cell r="R51">
            <v>16673.648154000002</v>
          </cell>
        </row>
        <row r="52">
          <cell r="E52">
            <v>41699</v>
          </cell>
          <cell r="F52">
            <v>41791</v>
          </cell>
          <cell r="G52">
            <v>41518</v>
          </cell>
          <cell r="H52">
            <v>41609</v>
          </cell>
          <cell r="K52" t="str">
            <v>Commercial</v>
          </cell>
          <cell r="L52">
            <v>993.42805999999996</v>
          </cell>
          <cell r="P52">
            <v>1320.322101</v>
          </cell>
          <cell r="Q52">
            <v>2313.7501609999999</v>
          </cell>
          <cell r="R52">
            <v>13691.510349999999</v>
          </cell>
        </row>
        <row r="53">
          <cell r="E53">
            <v>41699</v>
          </cell>
          <cell r="F53">
            <v>41791</v>
          </cell>
          <cell r="G53">
            <v>41518</v>
          </cell>
          <cell r="H53">
            <v>41609</v>
          </cell>
          <cell r="K53" t="str">
            <v>Commercial</v>
          </cell>
          <cell r="L53">
            <v>211.72550500000003</v>
          </cell>
          <cell r="P53">
            <v>2464.2912230000002</v>
          </cell>
          <cell r="Q53">
            <v>2676.0167280000001</v>
          </cell>
          <cell r="R53">
            <v>24482.346222999997</v>
          </cell>
        </row>
        <row r="54">
          <cell r="E54">
            <v>41699</v>
          </cell>
          <cell r="F54">
            <v>41791</v>
          </cell>
          <cell r="G54">
            <v>41518</v>
          </cell>
          <cell r="H54">
            <v>41609</v>
          </cell>
          <cell r="K54" t="str">
            <v>Commercial</v>
          </cell>
          <cell r="L54">
            <v>2402.7957409999999</v>
          </cell>
          <cell r="P54">
            <v>6255.1402929999977</v>
          </cell>
          <cell r="Q54">
            <v>8657.9360339999985</v>
          </cell>
          <cell r="R54">
            <v>82627.696738999992</v>
          </cell>
        </row>
        <row r="55">
          <cell r="E55">
            <v>41699</v>
          </cell>
          <cell r="F55">
            <v>41791</v>
          </cell>
          <cell r="G55">
            <v>41518</v>
          </cell>
          <cell r="H55">
            <v>41609</v>
          </cell>
          <cell r="K55" t="str">
            <v>Commercial</v>
          </cell>
          <cell r="L55">
            <v>4300.313298</v>
          </cell>
          <cell r="P55">
            <v>15381.320165000001</v>
          </cell>
          <cell r="Q55">
            <v>19681.633463000002</v>
          </cell>
          <cell r="R55">
            <v>136855.53008300002</v>
          </cell>
        </row>
        <row r="56">
          <cell r="E56">
            <v>41699</v>
          </cell>
          <cell r="F56">
            <v>41791</v>
          </cell>
          <cell r="G56">
            <v>41518</v>
          </cell>
          <cell r="H56">
            <v>41609</v>
          </cell>
          <cell r="K56" t="str">
            <v>Commercial</v>
          </cell>
          <cell r="L56">
            <v>758.53161799999998</v>
          </cell>
          <cell r="P56">
            <v>2139.2118030000001</v>
          </cell>
          <cell r="Q56">
            <v>2897.7434210000001</v>
          </cell>
          <cell r="R56">
            <v>18479.909345</v>
          </cell>
        </row>
        <row r="57">
          <cell r="E57">
            <v>41699</v>
          </cell>
          <cell r="F57">
            <v>41791</v>
          </cell>
          <cell r="G57">
            <v>41518</v>
          </cell>
          <cell r="H57">
            <v>41609</v>
          </cell>
          <cell r="K57" t="str">
            <v>Commercial</v>
          </cell>
          <cell r="L57">
            <v>3354.311365</v>
          </cell>
          <cell r="P57">
            <v>13940.149767000001</v>
          </cell>
          <cell r="Q57">
            <v>17294.461132</v>
          </cell>
          <cell r="R57">
            <v>154014.77955099999</v>
          </cell>
        </row>
        <row r="58">
          <cell r="E58">
            <v>41699</v>
          </cell>
          <cell r="F58">
            <v>41791</v>
          </cell>
          <cell r="G58">
            <v>41518</v>
          </cell>
          <cell r="H58">
            <v>41609</v>
          </cell>
          <cell r="K58" t="str">
            <v>Commercial</v>
          </cell>
          <cell r="L58">
            <v>2639.7659160000003</v>
          </cell>
          <cell r="P58">
            <v>5450.8347369999992</v>
          </cell>
          <cell r="Q58">
            <v>8090.6006529999995</v>
          </cell>
          <cell r="R58">
            <v>55114.775357999999</v>
          </cell>
        </row>
        <row r="59">
          <cell r="E59">
            <v>41699</v>
          </cell>
          <cell r="F59">
            <v>41791</v>
          </cell>
          <cell r="G59">
            <v>41518</v>
          </cell>
          <cell r="H59">
            <v>41609</v>
          </cell>
          <cell r="K59" t="str">
            <v>Commercial</v>
          </cell>
          <cell r="L59">
            <v>3670.200632</v>
          </cell>
          <cell r="P59">
            <v>7883.1281949999993</v>
          </cell>
          <cell r="Q59">
            <v>11553.328826999999</v>
          </cell>
          <cell r="R59">
            <v>70458.718741000004</v>
          </cell>
        </row>
        <row r="60">
          <cell r="E60">
            <v>41699</v>
          </cell>
          <cell r="F60">
            <v>41791</v>
          </cell>
          <cell r="G60">
            <v>41518</v>
          </cell>
          <cell r="H60">
            <v>41609</v>
          </cell>
          <cell r="K60" t="str">
            <v>Commercial</v>
          </cell>
          <cell r="L60">
            <v>1418.8651139999997</v>
          </cell>
          <cell r="P60">
            <v>2405.0224109999999</v>
          </cell>
          <cell r="Q60">
            <v>3823.8875249999996</v>
          </cell>
          <cell r="R60">
            <v>21977.783396999996</v>
          </cell>
        </row>
        <row r="61">
          <cell r="E61">
            <v>41699</v>
          </cell>
          <cell r="F61">
            <v>41791</v>
          </cell>
          <cell r="G61">
            <v>41518</v>
          </cell>
          <cell r="H61">
            <v>41609</v>
          </cell>
          <cell r="K61" t="str">
            <v>Commercial</v>
          </cell>
          <cell r="L61">
            <v>1526.6218219999998</v>
          </cell>
          <cell r="P61">
            <v>2999.9768330000002</v>
          </cell>
          <cell r="Q61">
            <v>4526.5986549999998</v>
          </cell>
          <cell r="R61">
            <v>27253.206625999996</v>
          </cell>
        </row>
        <row r="62">
          <cell r="E62">
            <v>41699</v>
          </cell>
          <cell r="F62">
            <v>41791</v>
          </cell>
          <cell r="G62">
            <v>41518</v>
          </cell>
          <cell r="H62">
            <v>41609</v>
          </cell>
          <cell r="K62" t="str">
            <v>Commercial</v>
          </cell>
          <cell r="L62">
            <v>4107.5845149999996</v>
          </cell>
          <cell r="P62">
            <v>18588.949532999999</v>
          </cell>
          <cell r="Q62">
            <v>22696.534047999998</v>
          </cell>
          <cell r="R62">
            <v>232741.75779499998</v>
          </cell>
        </row>
        <row r="63">
          <cell r="E63">
            <v>41699</v>
          </cell>
          <cell r="F63">
            <v>41791</v>
          </cell>
          <cell r="G63">
            <v>41518</v>
          </cell>
          <cell r="H63">
            <v>41609</v>
          </cell>
          <cell r="K63" t="str">
            <v>Commercial</v>
          </cell>
          <cell r="L63">
            <v>1207.6237460000002</v>
          </cell>
          <cell r="P63">
            <v>14078.376472</v>
          </cell>
          <cell r="Q63">
            <v>15286.000218000001</v>
          </cell>
          <cell r="R63">
            <v>197418.56602999999</v>
          </cell>
        </row>
        <row r="64">
          <cell r="E64">
            <v>41699</v>
          </cell>
          <cell r="F64">
            <v>41791</v>
          </cell>
          <cell r="G64">
            <v>41518</v>
          </cell>
          <cell r="H64">
            <v>41609</v>
          </cell>
          <cell r="K64" t="str">
            <v>Commercial</v>
          </cell>
          <cell r="L64">
            <v>948.98675600000001</v>
          </cell>
          <cell r="P64">
            <v>1902.608371</v>
          </cell>
          <cell r="Q64">
            <v>2851.595127</v>
          </cell>
          <cell r="R64">
            <v>14948.054518000001</v>
          </cell>
        </row>
        <row r="65">
          <cell r="E65">
            <v>41699</v>
          </cell>
          <cell r="F65">
            <v>41791</v>
          </cell>
          <cell r="G65">
            <v>41518</v>
          </cell>
          <cell r="H65">
            <v>41609</v>
          </cell>
          <cell r="K65" t="str">
            <v>Commercial</v>
          </cell>
          <cell r="L65">
            <v>531.20002799999997</v>
          </cell>
          <cell r="P65">
            <v>7324.4442129999998</v>
          </cell>
          <cell r="Q65">
            <v>7855.644241</v>
          </cell>
          <cell r="R65">
            <v>101463.709264</v>
          </cell>
        </row>
        <row r="66">
          <cell r="E66">
            <v>41699</v>
          </cell>
          <cell r="F66">
            <v>41791</v>
          </cell>
          <cell r="G66">
            <v>41518</v>
          </cell>
          <cell r="H66">
            <v>41609</v>
          </cell>
          <cell r="K66" t="str">
            <v>Commercial</v>
          </cell>
          <cell r="L66">
            <v>746.86876799999993</v>
          </cell>
          <cell r="P66">
            <v>1710.5853959999999</v>
          </cell>
          <cell r="Q66">
            <v>2457.4541639999998</v>
          </cell>
          <cell r="R66">
            <v>16119.03674</v>
          </cell>
        </row>
        <row r="67">
          <cell r="E67">
            <v>41699</v>
          </cell>
          <cell r="F67">
            <v>41791</v>
          </cell>
          <cell r="G67">
            <v>41518</v>
          </cell>
          <cell r="H67">
            <v>41609</v>
          </cell>
          <cell r="K67" t="str">
            <v>Commercial</v>
          </cell>
          <cell r="L67">
            <v>3812.8964810000002</v>
          </cell>
          <cell r="P67">
            <v>8875.4637779999994</v>
          </cell>
          <cell r="Q67">
            <v>12688.360258999999</v>
          </cell>
          <cell r="R67">
            <v>84206.620407999988</v>
          </cell>
        </row>
        <row r="68">
          <cell r="E68">
            <v>41699</v>
          </cell>
          <cell r="F68">
            <v>41791</v>
          </cell>
          <cell r="G68">
            <v>41518</v>
          </cell>
          <cell r="H68">
            <v>41609</v>
          </cell>
          <cell r="K68" t="str">
            <v>Commercial</v>
          </cell>
          <cell r="L68">
            <v>2940.4870310000001</v>
          </cell>
          <cell r="P68">
            <v>12456.817500999998</v>
          </cell>
          <cell r="Q68">
            <v>15397.304531999998</v>
          </cell>
          <cell r="R68">
            <v>148273.58912300001</v>
          </cell>
        </row>
        <row r="69">
          <cell r="E69">
            <v>41699</v>
          </cell>
          <cell r="F69">
            <v>41791</v>
          </cell>
          <cell r="G69">
            <v>41518</v>
          </cell>
          <cell r="H69">
            <v>41609</v>
          </cell>
          <cell r="K69" t="str">
            <v>Commercial</v>
          </cell>
          <cell r="L69">
            <v>1007.178241</v>
          </cell>
          <cell r="P69">
            <v>9099.5682740000011</v>
          </cell>
          <cell r="Q69">
            <v>10106.746515000001</v>
          </cell>
          <cell r="R69">
            <v>92961.292088999995</v>
          </cell>
        </row>
        <row r="70">
          <cell r="E70">
            <v>41699</v>
          </cell>
          <cell r="F70">
            <v>41791</v>
          </cell>
          <cell r="G70">
            <v>41518</v>
          </cell>
          <cell r="H70">
            <v>41609</v>
          </cell>
          <cell r="K70" t="str">
            <v>Commercial</v>
          </cell>
          <cell r="L70">
            <v>2045.7646029999999</v>
          </cell>
          <cell r="P70">
            <v>3237.4766640000007</v>
          </cell>
          <cell r="Q70">
            <v>5283.2412670000003</v>
          </cell>
          <cell r="R70">
            <v>27609.623663999999</v>
          </cell>
        </row>
        <row r="71">
          <cell r="E71">
            <v>41699</v>
          </cell>
          <cell r="F71">
            <v>41791</v>
          </cell>
          <cell r="G71">
            <v>41518</v>
          </cell>
          <cell r="H71">
            <v>41609</v>
          </cell>
          <cell r="K71" t="str">
            <v>Commercial</v>
          </cell>
          <cell r="L71">
            <v>459.96970600000003</v>
          </cell>
          <cell r="P71">
            <v>704.10450400000002</v>
          </cell>
          <cell r="Q71">
            <v>1164.07421</v>
          </cell>
          <cell r="R71">
            <v>5747.1529780000001</v>
          </cell>
        </row>
        <row r="72">
          <cell r="E72">
            <v>41699</v>
          </cell>
          <cell r="F72">
            <v>41791</v>
          </cell>
          <cell r="G72">
            <v>41518</v>
          </cell>
          <cell r="H72">
            <v>41609</v>
          </cell>
          <cell r="K72" t="str">
            <v>Commercial</v>
          </cell>
          <cell r="L72">
            <v>1833.9324360000001</v>
          </cell>
          <cell r="P72">
            <v>3932.2093030000001</v>
          </cell>
          <cell r="Q72">
            <v>5766.1417390000006</v>
          </cell>
          <cell r="R72">
            <v>32726.339465999998</v>
          </cell>
        </row>
        <row r="73">
          <cell r="E73">
            <v>41699</v>
          </cell>
          <cell r="F73">
            <v>41791</v>
          </cell>
          <cell r="G73">
            <v>41518</v>
          </cell>
          <cell r="H73">
            <v>41609</v>
          </cell>
          <cell r="K73" t="str">
            <v>Commercial</v>
          </cell>
          <cell r="L73">
            <v>3784.9137780000001</v>
          </cell>
          <cell r="P73">
            <v>7433.8826300000001</v>
          </cell>
          <cell r="Q73">
            <v>11218.796408</v>
          </cell>
          <cell r="R73">
            <v>69111.324970000001</v>
          </cell>
        </row>
        <row r="74">
          <cell r="E74">
            <v>41699</v>
          </cell>
          <cell r="F74">
            <v>41791</v>
          </cell>
          <cell r="G74">
            <v>41518</v>
          </cell>
          <cell r="H74">
            <v>41609</v>
          </cell>
          <cell r="K74" t="str">
            <v>Commercial</v>
          </cell>
          <cell r="L74">
            <v>1650.2712309999999</v>
          </cell>
          <cell r="P74">
            <v>2268.2522840000001</v>
          </cell>
          <cell r="Q74">
            <v>3918.5235149999999</v>
          </cell>
          <cell r="R74">
            <v>20130.936917999999</v>
          </cell>
        </row>
        <row r="75">
          <cell r="E75">
            <v>41699</v>
          </cell>
          <cell r="F75">
            <v>41791</v>
          </cell>
          <cell r="G75">
            <v>41518</v>
          </cell>
          <cell r="H75">
            <v>41609</v>
          </cell>
          <cell r="K75" t="str">
            <v>Commercial</v>
          </cell>
          <cell r="L75">
            <v>367.86392699999999</v>
          </cell>
          <cell r="P75">
            <v>18329.006007</v>
          </cell>
          <cell r="Q75">
            <v>18696.869933999998</v>
          </cell>
          <cell r="R75">
            <v>285535.99242100003</v>
          </cell>
        </row>
        <row r="76">
          <cell r="E76">
            <v>41699</v>
          </cell>
          <cell r="F76">
            <v>41791</v>
          </cell>
          <cell r="G76">
            <v>41518</v>
          </cell>
          <cell r="H76">
            <v>41609</v>
          </cell>
          <cell r="K76" t="str">
            <v>Commercial</v>
          </cell>
          <cell r="L76">
            <v>2898.8509699999995</v>
          </cell>
          <cell r="P76">
            <v>3749.7881630000002</v>
          </cell>
          <cell r="Q76">
            <v>6648.6391329999997</v>
          </cell>
          <cell r="R76">
            <v>34588.770638000002</v>
          </cell>
        </row>
        <row r="77">
          <cell r="E77">
            <v>41699</v>
          </cell>
          <cell r="F77">
            <v>41791</v>
          </cell>
          <cell r="G77">
            <v>41518</v>
          </cell>
          <cell r="H77">
            <v>41609</v>
          </cell>
          <cell r="K77" t="str">
            <v>Commercial</v>
          </cell>
          <cell r="L77">
            <v>391.90798100000001</v>
          </cell>
          <cell r="P77">
            <v>500.16111899999999</v>
          </cell>
          <cell r="Q77">
            <v>892.06909999999993</v>
          </cell>
          <cell r="R77">
            <v>5523.1391789999998</v>
          </cell>
        </row>
        <row r="78">
          <cell r="E78">
            <v>41699</v>
          </cell>
          <cell r="F78">
            <v>41791</v>
          </cell>
          <cell r="G78">
            <v>41518</v>
          </cell>
          <cell r="H78">
            <v>41609</v>
          </cell>
          <cell r="K78" t="str">
            <v>Commercial</v>
          </cell>
          <cell r="L78">
            <v>6769.725738000001</v>
          </cell>
          <cell r="P78">
            <v>16556.78816</v>
          </cell>
          <cell r="Q78">
            <v>23326.513898000001</v>
          </cell>
          <cell r="R78">
            <v>199608.13975600002</v>
          </cell>
        </row>
        <row r="79">
          <cell r="E79">
            <v>41699</v>
          </cell>
          <cell r="F79">
            <v>41791</v>
          </cell>
          <cell r="G79">
            <v>41518</v>
          </cell>
          <cell r="H79">
            <v>41609</v>
          </cell>
          <cell r="K79" t="str">
            <v>Industrial</v>
          </cell>
          <cell r="L79">
            <v>39776.244329000001</v>
          </cell>
          <cell r="P79">
            <v>69918.692645000003</v>
          </cell>
          <cell r="Q79">
            <v>109694.93697400001</v>
          </cell>
          <cell r="R79">
            <v>634619.23091400007</v>
          </cell>
        </row>
        <row r="80">
          <cell r="E80">
            <v>41699</v>
          </cell>
          <cell r="F80">
            <v>41791</v>
          </cell>
          <cell r="G80">
            <v>41518</v>
          </cell>
          <cell r="H80">
            <v>41609</v>
          </cell>
          <cell r="K80" t="str">
            <v>Industrial</v>
          </cell>
          <cell r="L80">
            <v>20782.004679999998</v>
          </cell>
          <cell r="P80">
            <v>37529.147663000003</v>
          </cell>
          <cell r="Q80">
            <v>58311.152343000002</v>
          </cell>
          <cell r="R80">
            <v>316182.15804100002</v>
          </cell>
        </row>
        <row r="81">
          <cell r="E81">
            <v>41699</v>
          </cell>
          <cell r="F81">
            <v>41791</v>
          </cell>
          <cell r="G81">
            <v>41518</v>
          </cell>
          <cell r="H81">
            <v>41609</v>
          </cell>
          <cell r="K81" t="str">
            <v>Industrial</v>
          </cell>
          <cell r="L81">
            <v>10323.559289000001</v>
          </cell>
          <cell r="P81">
            <v>20523.220399999998</v>
          </cell>
          <cell r="Q81">
            <v>30846.779688999999</v>
          </cell>
          <cell r="R81">
            <v>181476.49912300002</v>
          </cell>
        </row>
        <row r="82">
          <cell r="E82">
            <v>41699</v>
          </cell>
          <cell r="F82">
            <v>41791</v>
          </cell>
          <cell r="G82">
            <v>41518</v>
          </cell>
          <cell r="H82">
            <v>41609</v>
          </cell>
          <cell r="K82" t="str">
            <v>Industrial</v>
          </cell>
          <cell r="L82">
            <v>12090.758381000003</v>
          </cell>
          <cell r="P82">
            <v>18104.051736000001</v>
          </cell>
          <cell r="Q82">
            <v>30194.810117000005</v>
          </cell>
          <cell r="R82">
            <v>192970.16119099999</v>
          </cell>
        </row>
        <row r="83">
          <cell r="E83">
            <v>41699</v>
          </cell>
          <cell r="F83">
            <v>41791</v>
          </cell>
          <cell r="G83">
            <v>41518</v>
          </cell>
          <cell r="H83">
            <v>41609</v>
          </cell>
          <cell r="K83" t="str">
            <v>Industrial</v>
          </cell>
          <cell r="L83">
            <v>28560.667433000006</v>
          </cell>
          <cell r="P83">
            <v>51259.832707999987</v>
          </cell>
          <cell r="Q83">
            <v>79820.500140999997</v>
          </cell>
          <cell r="R83">
            <v>471426.75392699998</v>
          </cell>
        </row>
        <row r="84">
          <cell r="E84">
            <v>41699</v>
          </cell>
          <cell r="F84">
            <v>41791</v>
          </cell>
          <cell r="G84">
            <v>41518</v>
          </cell>
          <cell r="H84">
            <v>41609</v>
          </cell>
          <cell r="K84" t="str">
            <v>Industrial</v>
          </cell>
          <cell r="L84">
            <v>12463.148927</v>
          </cell>
          <cell r="P84">
            <v>18643.807625999998</v>
          </cell>
          <cell r="Q84">
            <v>31106.956552999996</v>
          </cell>
          <cell r="R84">
            <v>180142.80388300002</v>
          </cell>
        </row>
        <row r="85">
          <cell r="E85">
            <v>41699</v>
          </cell>
          <cell r="F85">
            <v>41791</v>
          </cell>
          <cell r="G85">
            <v>41518</v>
          </cell>
          <cell r="H85">
            <v>41609</v>
          </cell>
          <cell r="K85" t="str">
            <v>Industrial</v>
          </cell>
          <cell r="L85">
            <v>14746.373831000001</v>
          </cell>
          <cell r="P85">
            <v>27085.460480999995</v>
          </cell>
          <cell r="Q85">
            <v>41831.834311999992</v>
          </cell>
          <cell r="R85">
            <v>231600.91578500002</v>
          </cell>
        </row>
        <row r="86">
          <cell r="E86">
            <v>41699</v>
          </cell>
          <cell r="F86">
            <v>41791</v>
          </cell>
          <cell r="G86">
            <v>41518</v>
          </cell>
          <cell r="H86">
            <v>41609</v>
          </cell>
          <cell r="K86" t="str">
            <v>Industrial</v>
          </cell>
          <cell r="L86">
            <v>9923.2636679999996</v>
          </cell>
          <cell r="P86">
            <v>18893.801962000001</v>
          </cell>
          <cell r="Q86">
            <v>28817.065630000001</v>
          </cell>
          <cell r="R86">
            <v>183363.631104</v>
          </cell>
        </row>
        <row r="87">
          <cell r="E87">
            <v>41699</v>
          </cell>
          <cell r="F87">
            <v>41791</v>
          </cell>
          <cell r="G87">
            <v>41518</v>
          </cell>
          <cell r="H87">
            <v>41609</v>
          </cell>
          <cell r="K87" t="str">
            <v>Industrial</v>
          </cell>
          <cell r="L87">
            <v>12700.107051999999</v>
          </cell>
          <cell r="P87">
            <v>20458.266724000001</v>
          </cell>
          <cell r="Q87">
            <v>33158.373776</v>
          </cell>
          <cell r="R87">
            <v>158180.204834</v>
          </cell>
        </row>
        <row r="88">
          <cell r="E88">
            <v>41699</v>
          </cell>
          <cell r="F88">
            <v>41791</v>
          </cell>
          <cell r="G88">
            <v>41883</v>
          </cell>
          <cell r="H88">
            <v>41609</v>
          </cell>
          <cell r="K88" t="str">
            <v>Residential</v>
          </cell>
          <cell r="L88">
            <v>275396.22237199999</v>
          </cell>
          <cell r="P88">
            <v>411865.17119100003</v>
          </cell>
          <cell r="Q88">
            <v>687261.39356300002</v>
          </cell>
          <cell r="R88">
            <v>2858418.6214480004</v>
          </cell>
        </row>
        <row r="89">
          <cell r="E89">
            <v>41699</v>
          </cell>
          <cell r="F89">
            <v>41791</v>
          </cell>
          <cell r="G89">
            <v>41883</v>
          </cell>
          <cell r="H89">
            <v>41609</v>
          </cell>
          <cell r="K89" t="str">
            <v>Commercial</v>
          </cell>
          <cell r="L89">
            <v>46560.093210999999</v>
          </cell>
          <cell r="P89">
            <v>65806.617804999987</v>
          </cell>
          <cell r="Q89">
            <v>112366.71101599999</v>
          </cell>
          <cell r="R89">
            <v>598861.97146000015</v>
          </cell>
        </row>
        <row r="90">
          <cell r="E90">
            <v>41699</v>
          </cell>
          <cell r="F90">
            <v>41791</v>
          </cell>
          <cell r="G90">
            <v>41883</v>
          </cell>
          <cell r="H90">
            <v>41609</v>
          </cell>
          <cell r="K90" t="str">
            <v>Commercial</v>
          </cell>
          <cell r="L90">
            <v>56.161223999999997</v>
          </cell>
          <cell r="P90">
            <v>84.723378000000011</v>
          </cell>
          <cell r="Q90">
            <v>140.884602</v>
          </cell>
          <cell r="R90">
            <v>779.71294599999999</v>
          </cell>
        </row>
        <row r="91">
          <cell r="E91">
            <v>41699</v>
          </cell>
          <cell r="F91">
            <v>41791</v>
          </cell>
          <cell r="G91">
            <v>41883</v>
          </cell>
          <cell r="H91">
            <v>41609</v>
          </cell>
          <cell r="K91" t="str">
            <v>Commercial</v>
          </cell>
          <cell r="L91">
            <v>1005.2732910000001</v>
          </cell>
          <cell r="P91">
            <v>1560.7651449999998</v>
          </cell>
          <cell r="Q91">
            <v>2566.0384359999998</v>
          </cell>
          <cell r="R91">
            <v>27733.974921999998</v>
          </cell>
        </row>
        <row r="92">
          <cell r="E92">
            <v>41699</v>
          </cell>
          <cell r="F92">
            <v>41791</v>
          </cell>
          <cell r="G92">
            <v>41883</v>
          </cell>
          <cell r="H92">
            <v>41609</v>
          </cell>
          <cell r="K92" t="str">
            <v>Commercial</v>
          </cell>
          <cell r="L92">
            <v>484.46792600000003</v>
          </cell>
          <cell r="P92">
            <v>708.25957200000005</v>
          </cell>
          <cell r="Q92">
            <v>1192.7274980000002</v>
          </cell>
          <cell r="R92">
            <v>10419.316255</v>
          </cell>
        </row>
        <row r="93">
          <cell r="E93">
            <v>41699</v>
          </cell>
          <cell r="F93">
            <v>41791</v>
          </cell>
          <cell r="G93">
            <v>41883</v>
          </cell>
          <cell r="H93">
            <v>41609</v>
          </cell>
          <cell r="K93" t="str">
            <v>Commercial</v>
          </cell>
          <cell r="L93">
            <v>2565.2277439999998</v>
          </cell>
          <cell r="P93">
            <v>3204.0636959999997</v>
          </cell>
          <cell r="Q93">
            <v>5769.2914399999991</v>
          </cell>
          <cell r="R93">
            <v>30472.325721999998</v>
          </cell>
        </row>
        <row r="94">
          <cell r="E94">
            <v>41699</v>
          </cell>
          <cell r="F94">
            <v>41791</v>
          </cell>
          <cell r="G94">
            <v>41883</v>
          </cell>
          <cell r="H94">
            <v>41609</v>
          </cell>
          <cell r="K94" t="str">
            <v>Commercial</v>
          </cell>
          <cell r="L94">
            <v>925.35557900000003</v>
          </cell>
          <cell r="P94">
            <v>912.06265500000006</v>
          </cell>
          <cell r="Q94">
            <v>1837.4182340000002</v>
          </cell>
          <cell r="R94">
            <v>12641.738290999998</v>
          </cell>
        </row>
        <row r="95">
          <cell r="E95">
            <v>41699</v>
          </cell>
          <cell r="F95">
            <v>41791</v>
          </cell>
          <cell r="G95">
            <v>41883</v>
          </cell>
          <cell r="H95">
            <v>41609</v>
          </cell>
          <cell r="K95" t="str">
            <v>Commercial</v>
          </cell>
          <cell r="L95">
            <v>202.97693699999999</v>
          </cell>
          <cell r="P95">
            <v>1369.4903770000001</v>
          </cell>
          <cell r="Q95">
            <v>1572.467314</v>
          </cell>
          <cell r="R95">
            <v>20534.296216000002</v>
          </cell>
        </row>
        <row r="96">
          <cell r="E96">
            <v>41699</v>
          </cell>
          <cell r="F96">
            <v>41791</v>
          </cell>
          <cell r="G96">
            <v>41883</v>
          </cell>
          <cell r="H96">
            <v>41609</v>
          </cell>
          <cell r="K96" t="str">
            <v>Commercial</v>
          </cell>
          <cell r="L96">
            <v>2255.9958649999999</v>
          </cell>
          <cell r="P96">
            <v>4590.4179920000006</v>
          </cell>
          <cell r="Q96">
            <v>6846.4138570000005</v>
          </cell>
          <cell r="R96">
            <v>81388.023046999995</v>
          </cell>
        </row>
        <row r="97">
          <cell r="E97">
            <v>41699</v>
          </cell>
          <cell r="F97">
            <v>41791</v>
          </cell>
          <cell r="G97">
            <v>41883</v>
          </cell>
          <cell r="H97">
            <v>41609</v>
          </cell>
          <cell r="K97" t="str">
            <v>Commercial</v>
          </cell>
          <cell r="L97">
            <v>4629.0683930000005</v>
          </cell>
          <cell r="P97">
            <v>11389.740526999998</v>
          </cell>
          <cell r="Q97">
            <v>16018.808919999999</v>
          </cell>
          <cell r="R97">
            <v>149337.07728</v>
          </cell>
        </row>
        <row r="98">
          <cell r="E98">
            <v>41699</v>
          </cell>
          <cell r="F98">
            <v>41791</v>
          </cell>
          <cell r="G98">
            <v>41883</v>
          </cell>
          <cell r="H98">
            <v>41609</v>
          </cell>
          <cell r="K98" t="str">
            <v>Commercial</v>
          </cell>
          <cell r="L98">
            <v>705.14290599999993</v>
          </cell>
          <cell r="P98">
            <v>1622.8843469999999</v>
          </cell>
          <cell r="Q98">
            <v>2328.0272529999997</v>
          </cell>
          <cell r="R98">
            <v>18959.940506999999</v>
          </cell>
        </row>
        <row r="99">
          <cell r="E99">
            <v>41699</v>
          </cell>
          <cell r="F99">
            <v>41791</v>
          </cell>
          <cell r="G99">
            <v>41883</v>
          </cell>
          <cell r="H99">
            <v>41609</v>
          </cell>
          <cell r="K99" t="str">
            <v>Commercial</v>
          </cell>
          <cell r="L99">
            <v>4367.9602329999998</v>
          </cell>
          <cell r="P99">
            <v>25414.07086</v>
          </cell>
          <cell r="Q99">
            <v>29782.031092999998</v>
          </cell>
          <cell r="R99">
            <v>287270.548083</v>
          </cell>
        </row>
        <row r="100">
          <cell r="E100">
            <v>41699</v>
          </cell>
          <cell r="F100">
            <v>41791</v>
          </cell>
          <cell r="G100">
            <v>41883</v>
          </cell>
          <cell r="H100">
            <v>41609</v>
          </cell>
          <cell r="K100" t="str">
            <v>Commercial</v>
          </cell>
          <cell r="L100">
            <v>2165.8788770000001</v>
          </cell>
          <cell r="P100">
            <v>3711.7613650000003</v>
          </cell>
          <cell r="Q100">
            <v>5877.6402420000004</v>
          </cell>
          <cell r="R100">
            <v>53111.268315000008</v>
          </cell>
        </row>
        <row r="101">
          <cell r="E101">
            <v>41699</v>
          </cell>
          <cell r="F101">
            <v>41791</v>
          </cell>
          <cell r="G101">
            <v>41883</v>
          </cell>
          <cell r="H101">
            <v>41609</v>
          </cell>
          <cell r="K101" t="str">
            <v>Commercial</v>
          </cell>
          <cell r="L101">
            <v>3301.5887339999999</v>
          </cell>
          <cell r="P101">
            <v>6080.2319980000002</v>
          </cell>
          <cell r="Q101">
            <v>9381.8207320000001</v>
          </cell>
          <cell r="R101">
            <v>74062.382467999996</v>
          </cell>
        </row>
        <row r="102">
          <cell r="E102">
            <v>41699</v>
          </cell>
          <cell r="F102">
            <v>41791</v>
          </cell>
          <cell r="G102">
            <v>41883</v>
          </cell>
          <cell r="H102">
            <v>41609</v>
          </cell>
          <cell r="K102" t="str">
            <v>Commercial</v>
          </cell>
          <cell r="L102">
            <v>1359.2253309999999</v>
          </cell>
          <cell r="P102">
            <v>1868.852206</v>
          </cell>
          <cell r="Q102">
            <v>3228.0775370000001</v>
          </cell>
          <cell r="R102">
            <v>22319.034109</v>
          </cell>
        </row>
        <row r="103">
          <cell r="E103">
            <v>41699</v>
          </cell>
          <cell r="F103">
            <v>41791</v>
          </cell>
          <cell r="G103">
            <v>41883</v>
          </cell>
          <cell r="H103">
            <v>41609</v>
          </cell>
          <cell r="K103" t="str">
            <v>Commercial</v>
          </cell>
          <cell r="L103">
            <v>1335.4026090000002</v>
          </cell>
          <cell r="P103">
            <v>2129.4368119999999</v>
          </cell>
          <cell r="Q103">
            <v>3464.8394210000001</v>
          </cell>
          <cell r="R103">
            <v>24358.723247999998</v>
          </cell>
        </row>
        <row r="104">
          <cell r="E104">
            <v>41699</v>
          </cell>
          <cell r="F104">
            <v>41791</v>
          </cell>
          <cell r="G104">
            <v>41883</v>
          </cell>
          <cell r="H104">
            <v>41609</v>
          </cell>
          <cell r="K104" t="str">
            <v>Commercial</v>
          </cell>
          <cell r="L104">
            <v>3492.3971819999997</v>
          </cell>
          <cell r="P104">
            <v>12148.904301</v>
          </cell>
          <cell r="Q104">
            <v>15641.301482999999</v>
          </cell>
          <cell r="R104">
            <v>207505.04151800001</v>
          </cell>
        </row>
        <row r="105">
          <cell r="E105">
            <v>41699</v>
          </cell>
          <cell r="F105">
            <v>41791</v>
          </cell>
          <cell r="G105">
            <v>41883</v>
          </cell>
          <cell r="H105">
            <v>41609</v>
          </cell>
          <cell r="K105" t="str">
            <v>Commercial</v>
          </cell>
          <cell r="L105">
            <v>1068.7881749999999</v>
          </cell>
          <cell r="P105">
            <v>9946.3250499999995</v>
          </cell>
          <cell r="Q105">
            <v>11015.113224999999</v>
          </cell>
          <cell r="R105">
            <v>186884.84886199998</v>
          </cell>
        </row>
        <row r="106">
          <cell r="E106">
            <v>41699</v>
          </cell>
          <cell r="F106">
            <v>41791</v>
          </cell>
          <cell r="G106">
            <v>41883</v>
          </cell>
          <cell r="H106">
            <v>41609</v>
          </cell>
          <cell r="K106" t="str">
            <v>Commercial</v>
          </cell>
          <cell r="L106">
            <v>950.70305999999994</v>
          </cell>
          <cell r="P106">
            <v>1643.8086780000001</v>
          </cell>
          <cell r="Q106">
            <v>2594.5117380000002</v>
          </cell>
          <cell r="R106">
            <v>15677.021293</v>
          </cell>
        </row>
        <row r="107">
          <cell r="E107">
            <v>41699</v>
          </cell>
          <cell r="F107">
            <v>41791</v>
          </cell>
          <cell r="G107">
            <v>41883</v>
          </cell>
          <cell r="H107">
            <v>41609</v>
          </cell>
          <cell r="K107" t="str">
            <v>Commercial</v>
          </cell>
          <cell r="L107">
            <v>446.90483599999999</v>
          </cell>
          <cell r="P107">
            <v>4739.8363589999999</v>
          </cell>
          <cell r="Q107">
            <v>5186.7411949999996</v>
          </cell>
          <cell r="R107">
            <v>71329.178188999998</v>
          </cell>
        </row>
        <row r="108">
          <cell r="E108">
            <v>41699</v>
          </cell>
          <cell r="F108">
            <v>41791</v>
          </cell>
          <cell r="G108">
            <v>41883</v>
          </cell>
          <cell r="H108">
            <v>41609</v>
          </cell>
          <cell r="K108" t="str">
            <v>Commercial</v>
          </cell>
          <cell r="L108">
            <v>715.56662400000005</v>
          </cell>
          <cell r="P108">
            <v>1326.918212</v>
          </cell>
          <cell r="Q108">
            <v>2042.4848360000001</v>
          </cell>
          <cell r="R108">
            <v>16127.859328999999</v>
          </cell>
        </row>
        <row r="109">
          <cell r="E109">
            <v>41699</v>
          </cell>
          <cell r="F109">
            <v>41791</v>
          </cell>
          <cell r="G109">
            <v>41883</v>
          </cell>
          <cell r="H109">
            <v>41609</v>
          </cell>
          <cell r="K109" t="str">
            <v>Commercial</v>
          </cell>
          <cell r="L109">
            <v>2936.542074</v>
          </cell>
          <cell r="P109">
            <v>6006.605188999999</v>
          </cell>
          <cell r="Q109">
            <v>8943.1472629999989</v>
          </cell>
          <cell r="R109">
            <v>74964.868076999992</v>
          </cell>
        </row>
        <row r="110">
          <cell r="E110">
            <v>41699</v>
          </cell>
          <cell r="F110">
            <v>41791</v>
          </cell>
          <cell r="G110">
            <v>41883</v>
          </cell>
          <cell r="H110">
            <v>41609</v>
          </cell>
          <cell r="K110" t="str">
            <v>Commercial</v>
          </cell>
          <cell r="L110">
            <v>2654.232274</v>
          </cell>
          <cell r="P110">
            <v>10081.766072999999</v>
          </cell>
          <cell r="Q110">
            <v>12735.998346999999</v>
          </cell>
          <cell r="R110">
            <v>147480.27442599999</v>
          </cell>
        </row>
        <row r="111">
          <cell r="E111">
            <v>41699</v>
          </cell>
          <cell r="F111">
            <v>41791</v>
          </cell>
          <cell r="G111">
            <v>41883</v>
          </cell>
          <cell r="H111">
            <v>41609</v>
          </cell>
          <cell r="K111" t="str">
            <v>Commercial</v>
          </cell>
          <cell r="L111">
            <v>937.11234599999989</v>
          </cell>
          <cell r="P111">
            <v>6874.8308070000003</v>
          </cell>
          <cell r="Q111">
            <v>7811.9431530000002</v>
          </cell>
          <cell r="R111">
            <v>96825.378490000003</v>
          </cell>
        </row>
        <row r="112">
          <cell r="E112">
            <v>41699</v>
          </cell>
          <cell r="F112">
            <v>41791</v>
          </cell>
          <cell r="G112">
            <v>41883</v>
          </cell>
          <cell r="H112">
            <v>41609</v>
          </cell>
          <cell r="K112" t="str">
            <v>Commercial</v>
          </cell>
          <cell r="L112">
            <v>1731.1817199999998</v>
          </cell>
          <cell r="P112">
            <v>2512.987948</v>
          </cell>
          <cell r="Q112">
            <v>4244.1696679999995</v>
          </cell>
          <cell r="R112">
            <v>25154.463988</v>
          </cell>
        </row>
        <row r="113">
          <cell r="E113">
            <v>41699</v>
          </cell>
          <cell r="F113">
            <v>41791</v>
          </cell>
          <cell r="G113">
            <v>41883</v>
          </cell>
          <cell r="H113">
            <v>41609</v>
          </cell>
          <cell r="K113" t="str">
            <v>Commercial</v>
          </cell>
          <cell r="L113">
            <v>458.01440300000002</v>
          </cell>
          <cell r="P113">
            <v>454.273799</v>
          </cell>
          <cell r="Q113">
            <v>912.28820199999996</v>
          </cell>
          <cell r="R113">
            <v>4558.4207239999996</v>
          </cell>
        </row>
        <row r="114">
          <cell r="E114">
            <v>41699</v>
          </cell>
          <cell r="F114">
            <v>41791</v>
          </cell>
          <cell r="G114">
            <v>41883</v>
          </cell>
          <cell r="H114">
            <v>41609</v>
          </cell>
          <cell r="K114" t="str">
            <v>Commercial</v>
          </cell>
          <cell r="L114">
            <v>1564.245629</v>
          </cell>
          <cell r="P114">
            <v>2902.7213049999996</v>
          </cell>
          <cell r="Q114">
            <v>4466.966934</v>
          </cell>
          <cell r="R114">
            <v>29512.234495000004</v>
          </cell>
        </row>
        <row r="115">
          <cell r="E115">
            <v>41699</v>
          </cell>
          <cell r="F115">
            <v>41791</v>
          </cell>
          <cell r="G115">
            <v>41883</v>
          </cell>
          <cell r="H115">
            <v>41609</v>
          </cell>
          <cell r="K115" t="str">
            <v>Commercial</v>
          </cell>
          <cell r="L115">
            <v>3171.5436690000001</v>
          </cell>
          <cell r="P115">
            <v>5743.215486000001</v>
          </cell>
          <cell r="Q115">
            <v>8914.7591550000016</v>
          </cell>
          <cell r="R115">
            <v>66202.571514999989</v>
          </cell>
        </row>
        <row r="116">
          <cell r="E116">
            <v>41699</v>
          </cell>
          <cell r="F116">
            <v>41791</v>
          </cell>
          <cell r="G116">
            <v>41883</v>
          </cell>
          <cell r="H116">
            <v>41609</v>
          </cell>
          <cell r="K116" t="str">
            <v>Commercial</v>
          </cell>
          <cell r="L116">
            <v>1594.2271400000002</v>
          </cell>
          <cell r="P116">
            <v>5751.6410110000006</v>
          </cell>
          <cell r="Q116">
            <v>7345.8681510000006</v>
          </cell>
          <cell r="R116">
            <v>110141.253742</v>
          </cell>
        </row>
        <row r="117">
          <cell r="E117">
            <v>41699</v>
          </cell>
          <cell r="F117">
            <v>41791</v>
          </cell>
          <cell r="G117">
            <v>41883</v>
          </cell>
          <cell r="H117">
            <v>41609</v>
          </cell>
          <cell r="K117" t="str">
            <v>Commercial</v>
          </cell>
          <cell r="L117">
            <v>447.98564300000004</v>
          </cell>
          <cell r="P117">
            <v>9380.2791099999995</v>
          </cell>
          <cell r="Q117">
            <v>9828.2647529999995</v>
          </cell>
          <cell r="R117">
            <v>186739.45310700001</v>
          </cell>
        </row>
        <row r="118">
          <cell r="E118">
            <v>41699</v>
          </cell>
          <cell r="F118">
            <v>41791</v>
          </cell>
          <cell r="G118">
            <v>41883</v>
          </cell>
          <cell r="H118">
            <v>41609</v>
          </cell>
          <cell r="K118" t="str">
            <v>Commercial</v>
          </cell>
          <cell r="L118">
            <v>3783.656684</v>
          </cell>
          <cell r="P118">
            <v>3281.3303919999994</v>
          </cell>
          <cell r="Q118">
            <v>7064.9870759999994</v>
          </cell>
          <cell r="R118">
            <v>40529.537011</v>
          </cell>
        </row>
        <row r="119">
          <cell r="E119">
            <v>41699</v>
          </cell>
          <cell r="F119">
            <v>41791</v>
          </cell>
          <cell r="G119">
            <v>41883</v>
          </cell>
          <cell r="H119">
            <v>41609</v>
          </cell>
          <cell r="K119" t="str">
            <v>Commercial</v>
          </cell>
          <cell r="L119">
            <v>332.92147399999999</v>
          </cell>
          <cell r="P119">
            <v>410.97301099999999</v>
          </cell>
          <cell r="Q119">
            <v>743.89448500000003</v>
          </cell>
          <cell r="R119">
            <v>5320.8958410000005</v>
          </cell>
        </row>
        <row r="120">
          <cell r="E120">
            <v>41699</v>
          </cell>
          <cell r="F120">
            <v>41791</v>
          </cell>
          <cell r="G120">
            <v>41883</v>
          </cell>
          <cell r="H120">
            <v>41609</v>
          </cell>
          <cell r="K120" t="str">
            <v>Commercial</v>
          </cell>
          <cell r="L120">
            <v>6312.5862860000007</v>
          </cell>
          <cell r="P120">
            <v>12968.813985000001</v>
          </cell>
          <cell r="Q120">
            <v>19281.400271000002</v>
          </cell>
          <cell r="R120">
            <v>202402.529553</v>
          </cell>
        </row>
        <row r="121">
          <cell r="E121">
            <v>41699</v>
          </cell>
          <cell r="F121">
            <v>41791</v>
          </cell>
          <cell r="G121">
            <v>41883</v>
          </cell>
          <cell r="H121">
            <v>41609</v>
          </cell>
          <cell r="K121" t="str">
            <v>Industrial</v>
          </cell>
          <cell r="L121">
            <v>35310.809615999999</v>
          </cell>
          <cell r="P121">
            <v>59478.398284999996</v>
          </cell>
          <cell r="Q121">
            <v>94789.207900999987</v>
          </cell>
          <cell r="R121">
            <v>606268.754296</v>
          </cell>
        </row>
        <row r="122">
          <cell r="E122">
            <v>41699</v>
          </cell>
          <cell r="F122">
            <v>41791</v>
          </cell>
          <cell r="G122">
            <v>41883</v>
          </cell>
          <cell r="H122">
            <v>41609</v>
          </cell>
          <cell r="K122" t="str">
            <v>Industrial</v>
          </cell>
          <cell r="L122">
            <v>17738.205883000002</v>
          </cell>
          <cell r="P122">
            <v>30858.624030999999</v>
          </cell>
          <cell r="Q122">
            <v>48596.829914000002</v>
          </cell>
          <cell r="R122">
            <v>289514.24829700001</v>
          </cell>
        </row>
        <row r="123">
          <cell r="E123">
            <v>41699</v>
          </cell>
          <cell r="F123">
            <v>41791</v>
          </cell>
          <cell r="G123">
            <v>41883</v>
          </cell>
          <cell r="H123">
            <v>41609</v>
          </cell>
          <cell r="K123" t="str">
            <v>Industrial</v>
          </cell>
          <cell r="L123">
            <v>9121.0353230000001</v>
          </cell>
          <cell r="P123">
            <v>14769.184514999999</v>
          </cell>
          <cell r="Q123">
            <v>23890.219837999997</v>
          </cell>
          <cell r="R123">
            <v>163174.778319</v>
          </cell>
        </row>
        <row r="124">
          <cell r="E124">
            <v>41699</v>
          </cell>
          <cell r="F124">
            <v>41791</v>
          </cell>
          <cell r="G124">
            <v>41883</v>
          </cell>
          <cell r="H124">
            <v>41609</v>
          </cell>
          <cell r="K124" t="str">
            <v>Industrial</v>
          </cell>
          <cell r="L124">
            <v>10333.224923</v>
          </cell>
          <cell r="P124">
            <v>13249.794121999999</v>
          </cell>
          <cell r="Q124">
            <v>23583.019045000001</v>
          </cell>
          <cell r="R124">
            <v>177242.69528900002</v>
          </cell>
        </row>
        <row r="125">
          <cell r="E125">
            <v>41699</v>
          </cell>
          <cell r="F125">
            <v>41791</v>
          </cell>
          <cell r="G125">
            <v>41883</v>
          </cell>
          <cell r="H125">
            <v>41609</v>
          </cell>
          <cell r="K125" t="str">
            <v>Industrial</v>
          </cell>
          <cell r="L125">
            <v>24343.664793999997</v>
          </cell>
          <cell r="P125">
            <v>40443.834342999995</v>
          </cell>
          <cell r="Q125">
            <v>64787.499136999992</v>
          </cell>
          <cell r="R125">
            <v>446545.42982400005</v>
          </cell>
        </row>
        <row r="126">
          <cell r="E126">
            <v>41699</v>
          </cell>
          <cell r="F126">
            <v>41791</v>
          </cell>
          <cell r="G126">
            <v>41883</v>
          </cell>
          <cell r="H126">
            <v>41609</v>
          </cell>
          <cell r="K126" t="str">
            <v>Industrial</v>
          </cell>
          <cell r="L126">
            <v>10286.759697</v>
          </cell>
          <cell r="P126">
            <v>13535.882153</v>
          </cell>
          <cell r="Q126">
            <v>23822.64185</v>
          </cell>
          <cell r="R126">
            <v>147644.15841500001</v>
          </cell>
        </row>
        <row r="127">
          <cell r="E127">
            <v>41699</v>
          </cell>
          <cell r="F127">
            <v>41791</v>
          </cell>
          <cell r="G127">
            <v>41883</v>
          </cell>
          <cell r="H127">
            <v>41609</v>
          </cell>
          <cell r="K127" t="str">
            <v>Industrial</v>
          </cell>
          <cell r="L127">
            <v>11375.324901</v>
          </cell>
          <cell r="P127">
            <v>17337.406021000003</v>
          </cell>
          <cell r="Q127">
            <v>28712.730922000002</v>
          </cell>
          <cell r="R127">
            <v>176174.79382799999</v>
          </cell>
        </row>
        <row r="128">
          <cell r="E128">
            <v>41699</v>
          </cell>
          <cell r="F128">
            <v>41791</v>
          </cell>
          <cell r="G128">
            <v>41883</v>
          </cell>
          <cell r="H128">
            <v>41609</v>
          </cell>
          <cell r="K128" t="str">
            <v>Industrial</v>
          </cell>
          <cell r="L128">
            <v>8571.1171179999983</v>
          </cell>
          <cell r="P128">
            <v>13531.729142</v>
          </cell>
          <cell r="Q128">
            <v>22102.846259999998</v>
          </cell>
          <cell r="R128">
            <v>158439.77168699997</v>
          </cell>
        </row>
        <row r="129">
          <cell r="E129">
            <v>41699</v>
          </cell>
          <cell r="F129">
            <v>41791</v>
          </cell>
          <cell r="G129">
            <v>41883</v>
          </cell>
          <cell r="H129">
            <v>41609</v>
          </cell>
          <cell r="K129" t="str">
            <v>Industrial</v>
          </cell>
          <cell r="L129">
            <v>10818.348784</v>
          </cell>
          <cell r="P129">
            <v>15422.326709999998</v>
          </cell>
          <cell r="Q129">
            <v>26240.675493999996</v>
          </cell>
          <cell r="R129">
            <v>132159.04683499999</v>
          </cell>
        </row>
        <row r="130">
          <cell r="E130">
            <v>41699</v>
          </cell>
          <cell r="F130">
            <v>41791</v>
          </cell>
          <cell r="G130">
            <v>41883</v>
          </cell>
          <cell r="H130">
            <v>41974</v>
          </cell>
          <cell r="K130" t="str">
            <v>Residential</v>
          </cell>
          <cell r="L130">
            <v>245526.77910800002</v>
          </cell>
          <cell r="P130">
            <v>367880.56116099993</v>
          </cell>
          <cell r="Q130">
            <v>613407.34026899992</v>
          </cell>
          <cell r="R130">
            <v>2445097.4791029999</v>
          </cell>
        </row>
        <row r="131">
          <cell r="E131">
            <v>41699</v>
          </cell>
          <cell r="F131">
            <v>41791</v>
          </cell>
          <cell r="G131">
            <v>41883</v>
          </cell>
          <cell r="H131">
            <v>41974</v>
          </cell>
          <cell r="K131" t="str">
            <v>Commercial</v>
          </cell>
          <cell r="L131">
            <v>52843.127884000001</v>
          </cell>
          <cell r="P131">
            <v>76896.390667000014</v>
          </cell>
          <cell r="Q131">
            <v>129739.51855100002</v>
          </cell>
          <cell r="R131">
            <v>736584.95557200001</v>
          </cell>
        </row>
        <row r="132">
          <cell r="E132">
            <v>41699</v>
          </cell>
          <cell r="F132">
            <v>41791</v>
          </cell>
          <cell r="G132">
            <v>41883</v>
          </cell>
          <cell r="H132">
            <v>41974</v>
          </cell>
          <cell r="K132" t="str">
            <v>Commercial</v>
          </cell>
          <cell r="L132">
            <v>56.247385000000001</v>
          </cell>
          <cell r="P132">
            <v>82.966735999999997</v>
          </cell>
          <cell r="Q132">
            <v>139.21412100000001</v>
          </cell>
          <cell r="R132">
            <v>765.26994000000002</v>
          </cell>
        </row>
        <row r="133">
          <cell r="E133">
            <v>41699</v>
          </cell>
          <cell r="F133">
            <v>41791</v>
          </cell>
          <cell r="G133">
            <v>41883</v>
          </cell>
          <cell r="H133">
            <v>41974</v>
          </cell>
          <cell r="K133" t="str">
            <v>Commercial</v>
          </cell>
          <cell r="L133">
            <v>1205.8645280000001</v>
          </cell>
          <cell r="P133">
            <v>4445.7404059999999</v>
          </cell>
          <cell r="Q133">
            <v>5651.604934</v>
          </cell>
          <cell r="R133">
            <v>46546.933242999992</v>
          </cell>
        </row>
        <row r="134">
          <cell r="E134">
            <v>41699</v>
          </cell>
          <cell r="F134">
            <v>41791</v>
          </cell>
          <cell r="G134">
            <v>41883</v>
          </cell>
          <cell r="H134">
            <v>41974</v>
          </cell>
          <cell r="K134" t="str">
            <v>Commercial</v>
          </cell>
          <cell r="L134">
            <v>457.94058100000001</v>
          </cell>
          <cell r="P134">
            <v>988.11726800000008</v>
          </cell>
          <cell r="Q134">
            <v>1446.057849</v>
          </cell>
          <cell r="R134">
            <v>10903.142157</v>
          </cell>
        </row>
        <row r="135">
          <cell r="E135">
            <v>41699</v>
          </cell>
          <cell r="F135">
            <v>41791</v>
          </cell>
          <cell r="G135">
            <v>41883</v>
          </cell>
          <cell r="H135">
            <v>41974</v>
          </cell>
          <cell r="K135" t="str">
            <v>Commercial</v>
          </cell>
          <cell r="L135">
            <v>3006.6186399999997</v>
          </cell>
          <cell r="P135">
            <v>4101.3441769999999</v>
          </cell>
          <cell r="Q135">
            <v>7107.9628169999996</v>
          </cell>
          <cell r="R135">
            <v>40580.319129000003</v>
          </cell>
        </row>
        <row r="136">
          <cell r="E136">
            <v>41699</v>
          </cell>
          <cell r="F136">
            <v>41791</v>
          </cell>
          <cell r="G136">
            <v>41883</v>
          </cell>
          <cell r="H136">
            <v>41974</v>
          </cell>
          <cell r="K136" t="str">
            <v>Commercial</v>
          </cell>
          <cell r="L136">
            <v>869.91797100000008</v>
          </cell>
          <cell r="P136">
            <v>820.17023200000006</v>
          </cell>
          <cell r="Q136">
            <v>1690.0882030000002</v>
          </cell>
          <cell r="R136">
            <v>11724.02313</v>
          </cell>
        </row>
        <row r="137">
          <cell r="E137">
            <v>41699</v>
          </cell>
          <cell r="F137">
            <v>41791</v>
          </cell>
          <cell r="G137">
            <v>41883</v>
          </cell>
          <cell r="H137">
            <v>41974</v>
          </cell>
          <cell r="K137" t="str">
            <v>Commercial</v>
          </cell>
          <cell r="L137">
            <v>219.19900700000002</v>
          </cell>
          <cell r="P137">
            <v>1171.1341670000002</v>
          </cell>
          <cell r="Q137">
            <v>1390.3331740000001</v>
          </cell>
          <cell r="R137">
            <v>18233.449572000001</v>
          </cell>
        </row>
        <row r="138">
          <cell r="E138">
            <v>41699</v>
          </cell>
          <cell r="F138">
            <v>41791</v>
          </cell>
          <cell r="G138">
            <v>41883</v>
          </cell>
          <cell r="H138">
            <v>41974</v>
          </cell>
          <cell r="K138" t="str">
            <v>Commercial</v>
          </cell>
          <cell r="L138">
            <v>1993.0328549999999</v>
          </cell>
          <cell r="P138">
            <v>4576.328399</v>
          </cell>
          <cell r="Q138">
            <v>6569.3612539999995</v>
          </cell>
          <cell r="R138">
            <v>74039.669540000003</v>
          </cell>
        </row>
        <row r="139">
          <cell r="E139">
            <v>41699</v>
          </cell>
          <cell r="F139">
            <v>41791</v>
          </cell>
          <cell r="G139">
            <v>41883</v>
          </cell>
          <cell r="H139">
            <v>41974</v>
          </cell>
          <cell r="K139" t="str">
            <v>Commercial</v>
          </cell>
          <cell r="L139">
            <v>4814.1406870000001</v>
          </cell>
          <cell r="P139">
            <v>14952.896752999997</v>
          </cell>
          <cell r="Q139">
            <v>19767.037439999996</v>
          </cell>
          <cell r="R139">
            <v>186133.62755599999</v>
          </cell>
        </row>
        <row r="140">
          <cell r="E140">
            <v>41699</v>
          </cell>
          <cell r="F140">
            <v>41791</v>
          </cell>
          <cell r="G140">
            <v>41883</v>
          </cell>
          <cell r="H140">
            <v>41974</v>
          </cell>
          <cell r="K140" t="str">
            <v>Commercial</v>
          </cell>
          <cell r="L140">
            <v>882.81332000000009</v>
          </cell>
          <cell r="P140">
            <v>1712.9612310000002</v>
          </cell>
          <cell r="Q140">
            <v>2595.7745510000004</v>
          </cell>
          <cell r="R140">
            <v>22386.604430000003</v>
          </cell>
        </row>
        <row r="141">
          <cell r="E141">
            <v>41699</v>
          </cell>
          <cell r="F141">
            <v>41791</v>
          </cell>
          <cell r="G141">
            <v>41883</v>
          </cell>
          <cell r="H141">
            <v>41974</v>
          </cell>
          <cell r="K141" t="str">
            <v>Commercial</v>
          </cell>
          <cell r="L141">
            <v>4692.9853350000003</v>
          </cell>
          <cell r="P141">
            <v>21769.196327999998</v>
          </cell>
          <cell r="Q141">
            <v>26462.181662999999</v>
          </cell>
          <cell r="R141">
            <v>251140.23007500003</v>
          </cell>
        </row>
        <row r="142">
          <cell r="E142">
            <v>41699</v>
          </cell>
          <cell r="F142">
            <v>41791</v>
          </cell>
          <cell r="G142">
            <v>41883</v>
          </cell>
          <cell r="H142">
            <v>41974</v>
          </cell>
          <cell r="K142" t="str">
            <v>Commercial</v>
          </cell>
          <cell r="L142">
            <v>2214.7125229999997</v>
          </cell>
          <cell r="P142">
            <v>4469.8735379999989</v>
          </cell>
          <cell r="Q142">
            <v>6684.5860609999982</v>
          </cell>
          <cell r="R142">
            <v>59856.230343000003</v>
          </cell>
        </row>
        <row r="143">
          <cell r="E143">
            <v>41699</v>
          </cell>
          <cell r="F143">
            <v>41791</v>
          </cell>
          <cell r="G143">
            <v>41883</v>
          </cell>
          <cell r="H143">
            <v>41974</v>
          </cell>
          <cell r="K143" t="str">
            <v>Commercial</v>
          </cell>
          <cell r="L143">
            <v>3376.528836</v>
          </cell>
          <cell r="P143">
            <v>6452.2945199999995</v>
          </cell>
          <cell r="Q143">
            <v>9828.823355999999</v>
          </cell>
          <cell r="R143">
            <v>74404.69374599999</v>
          </cell>
        </row>
        <row r="144">
          <cell r="E144">
            <v>41699</v>
          </cell>
          <cell r="F144">
            <v>41791</v>
          </cell>
          <cell r="G144">
            <v>41883</v>
          </cell>
          <cell r="H144">
            <v>41974</v>
          </cell>
          <cell r="K144" t="str">
            <v>Commercial</v>
          </cell>
          <cell r="L144">
            <v>1498.8241789999997</v>
          </cell>
          <cell r="P144">
            <v>2064.1618039999998</v>
          </cell>
          <cell r="Q144">
            <v>3562.9859829999996</v>
          </cell>
          <cell r="R144">
            <v>25783.741454999999</v>
          </cell>
        </row>
        <row r="145">
          <cell r="E145">
            <v>41699</v>
          </cell>
          <cell r="F145">
            <v>41791</v>
          </cell>
          <cell r="G145">
            <v>41883</v>
          </cell>
          <cell r="H145">
            <v>41974</v>
          </cell>
          <cell r="K145" t="str">
            <v>Commercial</v>
          </cell>
          <cell r="L145">
            <v>1320.0171959999998</v>
          </cell>
          <cell r="P145">
            <v>2279.3907740000004</v>
          </cell>
          <cell r="Q145">
            <v>3599.4079700000002</v>
          </cell>
          <cell r="R145">
            <v>24477.426926000004</v>
          </cell>
        </row>
        <row r="146">
          <cell r="E146">
            <v>41699</v>
          </cell>
          <cell r="F146">
            <v>41791</v>
          </cell>
          <cell r="G146">
            <v>41883</v>
          </cell>
          <cell r="H146">
            <v>41974</v>
          </cell>
          <cell r="K146" t="str">
            <v>Commercial</v>
          </cell>
          <cell r="L146">
            <v>2985.8188639999998</v>
          </cell>
          <cell r="P146">
            <v>15000.980402000001</v>
          </cell>
          <cell r="Q146">
            <v>17986.799266000002</v>
          </cell>
          <cell r="R146">
            <v>158220.06776100001</v>
          </cell>
        </row>
        <row r="147">
          <cell r="E147">
            <v>41699</v>
          </cell>
          <cell r="F147">
            <v>41791</v>
          </cell>
          <cell r="G147">
            <v>41883</v>
          </cell>
          <cell r="H147">
            <v>41974</v>
          </cell>
          <cell r="K147" t="str">
            <v>Commercial</v>
          </cell>
          <cell r="L147">
            <v>868.70221300000003</v>
          </cell>
          <cell r="P147">
            <v>15475.0967</v>
          </cell>
          <cell r="Q147">
            <v>16343.798913000001</v>
          </cell>
          <cell r="R147">
            <v>187493.869221</v>
          </cell>
        </row>
        <row r="148">
          <cell r="E148">
            <v>41699</v>
          </cell>
          <cell r="F148">
            <v>41791</v>
          </cell>
          <cell r="G148">
            <v>41883</v>
          </cell>
          <cell r="H148">
            <v>41974</v>
          </cell>
          <cell r="K148" t="str">
            <v>Commercial</v>
          </cell>
          <cell r="L148">
            <v>1017.0210420000001</v>
          </cell>
          <cell r="P148">
            <v>1488.1954480000002</v>
          </cell>
          <cell r="Q148">
            <v>2505.2164900000002</v>
          </cell>
          <cell r="R148">
            <v>15537.426871000001</v>
          </cell>
        </row>
        <row r="149">
          <cell r="E149">
            <v>41699</v>
          </cell>
          <cell r="F149">
            <v>41791</v>
          </cell>
          <cell r="G149">
            <v>41883</v>
          </cell>
          <cell r="H149">
            <v>41974</v>
          </cell>
          <cell r="K149" t="str">
            <v>Commercial</v>
          </cell>
          <cell r="L149">
            <v>457.10997800000001</v>
          </cell>
          <cell r="P149">
            <v>5424.9577659999995</v>
          </cell>
          <cell r="Q149">
            <v>5882.0677439999999</v>
          </cell>
          <cell r="R149">
            <v>67846.277778000003</v>
          </cell>
        </row>
        <row r="150">
          <cell r="E150">
            <v>41699</v>
          </cell>
          <cell r="F150">
            <v>41791</v>
          </cell>
          <cell r="G150">
            <v>41883</v>
          </cell>
          <cell r="H150">
            <v>41974</v>
          </cell>
          <cell r="K150" t="str">
            <v>Commercial</v>
          </cell>
          <cell r="L150">
            <v>658.83990400000005</v>
          </cell>
          <cell r="P150">
            <v>1536.0083070000001</v>
          </cell>
          <cell r="Q150">
            <v>2194.848211</v>
          </cell>
          <cell r="R150">
            <v>15998.190139999999</v>
          </cell>
        </row>
        <row r="151">
          <cell r="E151">
            <v>41699</v>
          </cell>
          <cell r="F151">
            <v>41791</v>
          </cell>
          <cell r="G151">
            <v>41883</v>
          </cell>
          <cell r="H151">
            <v>41974</v>
          </cell>
          <cell r="K151" t="str">
            <v>Commercial</v>
          </cell>
          <cell r="L151">
            <v>2806.742651</v>
          </cell>
          <cell r="P151">
            <v>7312.3666050000002</v>
          </cell>
          <cell r="Q151">
            <v>10119.109256</v>
          </cell>
          <cell r="R151">
            <v>72119.765767000004</v>
          </cell>
        </row>
        <row r="152">
          <cell r="E152">
            <v>41699</v>
          </cell>
          <cell r="F152">
            <v>41791</v>
          </cell>
          <cell r="G152">
            <v>41883</v>
          </cell>
          <cell r="H152">
            <v>41974</v>
          </cell>
          <cell r="K152" t="str">
            <v>Commercial</v>
          </cell>
          <cell r="L152">
            <v>2609.7249850000003</v>
          </cell>
          <cell r="P152">
            <v>12823.675190999998</v>
          </cell>
          <cell r="Q152">
            <v>15433.400175999999</v>
          </cell>
          <cell r="R152">
            <v>139144.86624399998</v>
          </cell>
        </row>
        <row r="153">
          <cell r="E153">
            <v>41699</v>
          </cell>
          <cell r="F153">
            <v>41791</v>
          </cell>
          <cell r="G153">
            <v>41883</v>
          </cell>
          <cell r="H153">
            <v>41974</v>
          </cell>
          <cell r="K153" t="str">
            <v>Commercial</v>
          </cell>
          <cell r="L153">
            <v>947.59440800000004</v>
          </cell>
          <cell r="P153">
            <v>7211.490573</v>
          </cell>
          <cell r="Q153">
            <v>8159.084981</v>
          </cell>
          <cell r="R153">
            <v>85249.303685999999</v>
          </cell>
        </row>
        <row r="154">
          <cell r="E154">
            <v>41699</v>
          </cell>
          <cell r="F154">
            <v>41791</v>
          </cell>
          <cell r="G154">
            <v>41883</v>
          </cell>
          <cell r="H154">
            <v>41974</v>
          </cell>
          <cell r="K154" t="str">
            <v>Commercial</v>
          </cell>
          <cell r="L154">
            <v>1579.5312119999999</v>
          </cell>
          <cell r="P154">
            <v>2403.5233760000001</v>
          </cell>
          <cell r="Q154">
            <v>3983.054588</v>
          </cell>
          <cell r="R154">
            <v>22286.296570000002</v>
          </cell>
        </row>
        <row r="155">
          <cell r="E155">
            <v>41699</v>
          </cell>
          <cell r="F155">
            <v>41791</v>
          </cell>
          <cell r="G155">
            <v>41883</v>
          </cell>
          <cell r="H155">
            <v>41974</v>
          </cell>
          <cell r="K155" t="str">
            <v>Commercial</v>
          </cell>
          <cell r="L155">
            <v>388.19401400000004</v>
          </cell>
          <cell r="P155">
            <v>491.41426299999995</v>
          </cell>
          <cell r="Q155">
            <v>879.60827700000004</v>
          </cell>
          <cell r="R155">
            <v>4151.0035349999998</v>
          </cell>
        </row>
        <row r="156">
          <cell r="E156">
            <v>41699</v>
          </cell>
          <cell r="F156">
            <v>41791</v>
          </cell>
          <cell r="G156">
            <v>41883</v>
          </cell>
          <cell r="H156">
            <v>41974</v>
          </cell>
          <cell r="K156" t="str">
            <v>Commercial</v>
          </cell>
          <cell r="L156">
            <v>1524.385949</v>
          </cell>
          <cell r="P156">
            <v>2642.8237370000002</v>
          </cell>
          <cell r="Q156">
            <v>4167.2096860000001</v>
          </cell>
          <cell r="R156">
            <v>26091.298390999997</v>
          </cell>
        </row>
        <row r="157">
          <cell r="E157">
            <v>41699</v>
          </cell>
          <cell r="F157">
            <v>41791</v>
          </cell>
          <cell r="G157">
            <v>41883</v>
          </cell>
          <cell r="H157">
            <v>41974</v>
          </cell>
          <cell r="K157" t="str">
            <v>Commercial</v>
          </cell>
          <cell r="L157">
            <v>3077.6169829999994</v>
          </cell>
          <cell r="P157">
            <v>5899.8808180000015</v>
          </cell>
          <cell r="Q157">
            <v>8977.4978010000013</v>
          </cell>
          <cell r="R157">
            <v>63240.313900000001</v>
          </cell>
        </row>
        <row r="158">
          <cell r="E158">
            <v>41699</v>
          </cell>
          <cell r="F158">
            <v>41791</v>
          </cell>
          <cell r="G158">
            <v>41883</v>
          </cell>
          <cell r="H158">
            <v>41974</v>
          </cell>
          <cell r="K158" t="str">
            <v>Commercial</v>
          </cell>
          <cell r="L158">
            <v>1671.9733050000002</v>
          </cell>
          <cell r="P158">
            <v>23471.734216000001</v>
          </cell>
          <cell r="Q158">
            <v>25143.707521</v>
          </cell>
          <cell r="R158">
            <v>293868.36790999997</v>
          </cell>
        </row>
        <row r="159">
          <cell r="E159">
            <v>41699</v>
          </cell>
          <cell r="F159">
            <v>41791</v>
          </cell>
          <cell r="G159">
            <v>41883</v>
          </cell>
          <cell r="H159">
            <v>41974</v>
          </cell>
          <cell r="K159" t="str">
            <v>Commercial</v>
          </cell>
          <cell r="L159">
            <v>371.93966600000005</v>
          </cell>
          <cell r="P159">
            <v>653.12744799999996</v>
          </cell>
          <cell r="Q159">
            <v>1025.0671139999999</v>
          </cell>
          <cell r="R159">
            <v>12405.559434000001</v>
          </cell>
        </row>
        <row r="160">
          <cell r="E160">
            <v>41699</v>
          </cell>
          <cell r="F160">
            <v>41791</v>
          </cell>
          <cell r="G160">
            <v>41883</v>
          </cell>
          <cell r="H160">
            <v>41974</v>
          </cell>
          <cell r="K160" t="str">
            <v>Commercial</v>
          </cell>
          <cell r="L160">
            <v>3615.3313930000008</v>
          </cell>
          <cell r="P160">
            <v>5473.2766569999994</v>
          </cell>
          <cell r="Q160">
            <v>9088.6080500000007</v>
          </cell>
          <cell r="R160">
            <v>51620.395038000002</v>
          </cell>
        </row>
        <row r="161">
          <cell r="E161">
            <v>41699</v>
          </cell>
          <cell r="F161">
            <v>41791</v>
          </cell>
          <cell r="G161">
            <v>41883</v>
          </cell>
          <cell r="H161">
            <v>41974</v>
          </cell>
          <cell r="K161" t="str">
            <v>Commercial</v>
          </cell>
          <cell r="L161">
            <v>301.66028999999997</v>
          </cell>
          <cell r="P161">
            <v>552.96224900000004</v>
          </cell>
          <cell r="Q161">
            <v>854.62253899999996</v>
          </cell>
          <cell r="R161">
            <v>5195.2453539999988</v>
          </cell>
        </row>
        <row r="162">
          <cell r="E162">
            <v>41699</v>
          </cell>
          <cell r="F162">
            <v>41791</v>
          </cell>
          <cell r="G162">
            <v>41883</v>
          </cell>
          <cell r="H162">
            <v>41974</v>
          </cell>
          <cell r="K162" t="str">
            <v>Commercial</v>
          </cell>
          <cell r="L162">
            <v>6409.1895469999999</v>
          </cell>
          <cell r="P162">
            <v>17290.194599999999</v>
          </cell>
          <cell r="Q162">
            <v>23699.384146999997</v>
          </cell>
          <cell r="R162">
            <v>197513.77853000001</v>
          </cell>
        </row>
        <row r="163">
          <cell r="E163">
            <v>41699</v>
          </cell>
          <cell r="F163">
            <v>41791</v>
          </cell>
          <cell r="G163">
            <v>41883</v>
          </cell>
          <cell r="H163">
            <v>41974</v>
          </cell>
          <cell r="K163" t="str">
            <v>Industrial</v>
          </cell>
          <cell r="L163">
            <v>36119.342692999999</v>
          </cell>
          <cell r="P163">
            <v>61066.632073000008</v>
          </cell>
          <cell r="Q163">
            <v>97185.974765999999</v>
          </cell>
          <cell r="R163">
            <v>617915.86307199998</v>
          </cell>
        </row>
        <row r="164">
          <cell r="E164">
            <v>41699</v>
          </cell>
          <cell r="F164">
            <v>41791</v>
          </cell>
          <cell r="G164">
            <v>41883</v>
          </cell>
          <cell r="H164">
            <v>41974</v>
          </cell>
          <cell r="K164" t="str">
            <v>Industrial</v>
          </cell>
          <cell r="L164">
            <v>18630.558104</v>
          </cell>
          <cell r="P164">
            <v>30188.481299999996</v>
          </cell>
          <cell r="Q164">
            <v>48819.039403999996</v>
          </cell>
          <cell r="R164">
            <v>293548.92603500001</v>
          </cell>
        </row>
        <row r="165">
          <cell r="E165">
            <v>41699</v>
          </cell>
          <cell r="F165">
            <v>41791</v>
          </cell>
          <cell r="G165">
            <v>41883</v>
          </cell>
          <cell r="H165">
            <v>41974</v>
          </cell>
          <cell r="K165" t="str">
            <v>Industrial</v>
          </cell>
          <cell r="L165">
            <v>8306.7785590000003</v>
          </cell>
          <cell r="P165">
            <v>14005.905661000001</v>
          </cell>
          <cell r="Q165">
            <v>22312.684220000003</v>
          </cell>
          <cell r="R165">
            <v>156109.92803700001</v>
          </cell>
        </row>
        <row r="166">
          <cell r="E166">
            <v>41699</v>
          </cell>
          <cell r="F166">
            <v>41791</v>
          </cell>
          <cell r="G166">
            <v>41883</v>
          </cell>
          <cell r="H166">
            <v>41974</v>
          </cell>
          <cell r="K166" t="str">
            <v>Industrial</v>
          </cell>
          <cell r="L166">
            <v>10033.820843</v>
          </cell>
          <cell r="P166">
            <v>16054.39005</v>
          </cell>
          <cell r="Q166">
            <v>26088.210892999999</v>
          </cell>
          <cell r="R166">
            <v>169708.09194600003</v>
          </cell>
        </row>
        <row r="167">
          <cell r="E167">
            <v>41699</v>
          </cell>
          <cell r="F167">
            <v>41791</v>
          </cell>
          <cell r="G167">
            <v>41883</v>
          </cell>
          <cell r="H167">
            <v>41974</v>
          </cell>
          <cell r="K167" t="str">
            <v>Industrial</v>
          </cell>
          <cell r="L167">
            <v>24479.929217000001</v>
          </cell>
          <cell r="P167">
            <v>40272.748752999993</v>
          </cell>
          <cell r="Q167">
            <v>64752.67796999999</v>
          </cell>
          <cell r="R167">
            <v>448133.56340199994</v>
          </cell>
        </row>
        <row r="168">
          <cell r="E168">
            <v>41699</v>
          </cell>
          <cell r="F168">
            <v>41791</v>
          </cell>
          <cell r="G168">
            <v>41883</v>
          </cell>
          <cell r="H168">
            <v>41974</v>
          </cell>
          <cell r="K168" t="str">
            <v>Industrial</v>
          </cell>
          <cell r="L168">
            <v>10770.212501</v>
          </cell>
          <cell r="P168">
            <v>13519.471014000001</v>
          </cell>
          <cell r="Q168">
            <v>24289.683515000001</v>
          </cell>
          <cell r="R168">
            <v>145994.71707999997</v>
          </cell>
        </row>
        <row r="169">
          <cell r="E169">
            <v>41699</v>
          </cell>
          <cell r="F169">
            <v>41791</v>
          </cell>
          <cell r="G169">
            <v>41883</v>
          </cell>
          <cell r="H169">
            <v>41974</v>
          </cell>
          <cell r="K169" t="str">
            <v>Industrial</v>
          </cell>
          <cell r="L169">
            <v>9516.5087409999996</v>
          </cell>
          <cell r="P169">
            <v>13206.634714</v>
          </cell>
          <cell r="Q169">
            <v>22723.143454999998</v>
          </cell>
          <cell r="R169">
            <v>137531.822598</v>
          </cell>
        </row>
        <row r="170">
          <cell r="E170">
            <v>41699</v>
          </cell>
          <cell r="F170">
            <v>41791</v>
          </cell>
          <cell r="G170">
            <v>41883</v>
          </cell>
          <cell r="H170">
            <v>41974</v>
          </cell>
          <cell r="K170" t="str">
            <v>Industrial</v>
          </cell>
          <cell r="L170">
            <v>7869.4976069999993</v>
          </cell>
          <cell r="P170">
            <v>12865.418752</v>
          </cell>
          <cell r="Q170">
            <v>20734.916358999999</v>
          </cell>
          <cell r="R170">
            <v>138094.82704399998</v>
          </cell>
        </row>
        <row r="171">
          <cell r="E171">
            <v>41699</v>
          </cell>
          <cell r="F171">
            <v>41791</v>
          </cell>
          <cell r="G171">
            <v>41883</v>
          </cell>
          <cell r="H171">
            <v>41974</v>
          </cell>
          <cell r="K171" t="str">
            <v>Industrial</v>
          </cell>
          <cell r="L171">
            <v>11022.008539999999</v>
          </cell>
          <cell r="P171">
            <v>15588.861643</v>
          </cell>
          <cell r="Q171">
            <v>26610.870182999999</v>
          </cell>
          <cell r="R171">
            <v>139306.44363699999</v>
          </cell>
        </row>
        <row r="172">
          <cell r="E172">
            <v>42064</v>
          </cell>
          <cell r="F172">
            <v>41791</v>
          </cell>
          <cell r="G172">
            <v>41883</v>
          </cell>
          <cell r="H172">
            <v>41974</v>
          </cell>
          <cell r="K172" t="str">
            <v>Residential</v>
          </cell>
          <cell r="L172">
            <v>0</v>
          </cell>
          <cell r="P172">
            <v>0</v>
          </cell>
          <cell r="Q172">
            <v>0</v>
          </cell>
          <cell r="R172">
            <v>0</v>
          </cell>
        </row>
        <row r="173">
          <cell r="E173">
            <v>42064</v>
          </cell>
          <cell r="F173">
            <v>41791</v>
          </cell>
          <cell r="G173">
            <v>41883</v>
          </cell>
          <cell r="H173">
            <v>41974</v>
          </cell>
          <cell r="K173" t="str">
            <v>Commercial</v>
          </cell>
          <cell r="L173">
            <v>0</v>
          </cell>
          <cell r="P173">
            <v>0</v>
          </cell>
          <cell r="Q173">
            <v>0</v>
          </cell>
          <cell r="R173">
            <v>0</v>
          </cell>
        </row>
        <row r="174">
          <cell r="E174">
            <v>42064</v>
          </cell>
          <cell r="F174">
            <v>41791</v>
          </cell>
          <cell r="G174">
            <v>41883</v>
          </cell>
          <cell r="H174">
            <v>41974</v>
          </cell>
          <cell r="K174" t="str">
            <v>Commercial</v>
          </cell>
          <cell r="L174">
            <v>0</v>
          </cell>
          <cell r="P174">
            <v>0</v>
          </cell>
          <cell r="Q174">
            <v>0</v>
          </cell>
          <cell r="R174">
            <v>0</v>
          </cell>
        </row>
        <row r="175">
          <cell r="E175">
            <v>42064</v>
          </cell>
          <cell r="F175">
            <v>41791</v>
          </cell>
          <cell r="G175">
            <v>41883</v>
          </cell>
          <cell r="H175">
            <v>41974</v>
          </cell>
          <cell r="K175" t="str">
            <v>Commercial</v>
          </cell>
          <cell r="L175">
            <v>0</v>
          </cell>
          <cell r="P175">
            <v>0</v>
          </cell>
          <cell r="Q175">
            <v>0</v>
          </cell>
          <cell r="R175">
            <v>0</v>
          </cell>
        </row>
        <row r="176">
          <cell r="E176">
            <v>42064</v>
          </cell>
          <cell r="F176">
            <v>41791</v>
          </cell>
          <cell r="G176">
            <v>41883</v>
          </cell>
          <cell r="H176">
            <v>41974</v>
          </cell>
          <cell r="K176" t="str">
            <v>Commercial</v>
          </cell>
          <cell r="L176">
            <v>0</v>
          </cell>
          <cell r="P176">
            <v>0</v>
          </cell>
          <cell r="Q176">
            <v>0</v>
          </cell>
          <cell r="R176">
            <v>0</v>
          </cell>
        </row>
        <row r="177">
          <cell r="E177">
            <v>42064</v>
          </cell>
          <cell r="F177">
            <v>41791</v>
          </cell>
          <cell r="G177">
            <v>41883</v>
          </cell>
          <cell r="H177">
            <v>41974</v>
          </cell>
          <cell r="K177" t="str">
            <v>Commercial</v>
          </cell>
          <cell r="L177">
            <v>0</v>
          </cell>
          <cell r="P177">
            <v>0</v>
          </cell>
          <cell r="Q177">
            <v>0</v>
          </cell>
          <cell r="R177">
            <v>0</v>
          </cell>
        </row>
        <row r="178">
          <cell r="E178">
            <v>42064</v>
          </cell>
          <cell r="F178">
            <v>41791</v>
          </cell>
          <cell r="G178">
            <v>41883</v>
          </cell>
          <cell r="H178">
            <v>41974</v>
          </cell>
          <cell r="K178" t="str">
            <v>Commercial</v>
          </cell>
          <cell r="L178">
            <v>0</v>
          </cell>
          <cell r="P178">
            <v>0</v>
          </cell>
          <cell r="Q178">
            <v>0</v>
          </cell>
          <cell r="R178">
            <v>0</v>
          </cell>
        </row>
        <row r="179">
          <cell r="E179">
            <v>42064</v>
          </cell>
          <cell r="F179">
            <v>41791</v>
          </cell>
          <cell r="G179">
            <v>41883</v>
          </cell>
          <cell r="H179">
            <v>41974</v>
          </cell>
          <cell r="K179" t="str">
            <v>Commercial</v>
          </cell>
          <cell r="L179">
            <v>0</v>
          </cell>
          <cell r="P179">
            <v>0</v>
          </cell>
          <cell r="Q179">
            <v>0</v>
          </cell>
          <cell r="R179">
            <v>0</v>
          </cell>
        </row>
        <row r="180">
          <cell r="E180">
            <v>42064</v>
          </cell>
          <cell r="F180">
            <v>41791</v>
          </cell>
          <cell r="G180">
            <v>41883</v>
          </cell>
          <cell r="H180">
            <v>41974</v>
          </cell>
          <cell r="K180" t="str">
            <v>Commercial</v>
          </cell>
          <cell r="L180">
            <v>0</v>
          </cell>
          <cell r="P180">
            <v>0</v>
          </cell>
          <cell r="Q180">
            <v>0</v>
          </cell>
          <cell r="R180">
            <v>0</v>
          </cell>
        </row>
        <row r="181">
          <cell r="E181">
            <v>42064</v>
          </cell>
          <cell r="F181">
            <v>41791</v>
          </cell>
          <cell r="G181">
            <v>41883</v>
          </cell>
          <cell r="H181">
            <v>41974</v>
          </cell>
          <cell r="K181" t="str">
            <v>Commercial</v>
          </cell>
          <cell r="L181">
            <v>0</v>
          </cell>
          <cell r="P181">
            <v>0</v>
          </cell>
          <cell r="Q181">
            <v>0</v>
          </cell>
          <cell r="R181">
            <v>0</v>
          </cell>
        </row>
        <row r="182">
          <cell r="E182">
            <v>42064</v>
          </cell>
          <cell r="F182">
            <v>41791</v>
          </cell>
          <cell r="G182">
            <v>41883</v>
          </cell>
          <cell r="H182">
            <v>41974</v>
          </cell>
          <cell r="K182" t="str">
            <v>Commercial</v>
          </cell>
          <cell r="L182">
            <v>0</v>
          </cell>
          <cell r="P182">
            <v>0</v>
          </cell>
          <cell r="Q182">
            <v>0</v>
          </cell>
          <cell r="R182">
            <v>0</v>
          </cell>
        </row>
        <row r="183">
          <cell r="E183">
            <v>42064</v>
          </cell>
          <cell r="F183">
            <v>41791</v>
          </cell>
          <cell r="G183">
            <v>41883</v>
          </cell>
          <cell r="H183">
            <v>41974</v>
          </cell>
          <cell r="K183" t="str">
            <v>Commercial</v>
          </cell>
          <cell r="L183">
            <v>0</v>
          </cell>
          <cell r="P183">
            <v>0</v>
          </cell>
          <cell r="Q183">
            <v>0</v>
          </cell>
          <cell r="R183">
            <v>0</v>
          </cell>
        </row>
        <row r="184">
          <cell r="E184">
            <v>42064</v>
          </cell>
          <cell r="F184">
            <v>41791</v>
          </cell>
          <cell r="G184">
            <v>41883</v>
          </cell>
          <cell r="H184">
            <v>41974</v>
          </cell>
          <cell r="K184" t="str">
            <v>Commercial</v>
          </cell>
          <cell r="L184">
            <v>0</v>
          </cell>
          <cell r="P184">
            <v>0</v>
          </cell>
          <cell r="Q184">
            <v>0</v>
          </cell>
          <cell r="R184">
            <v>0</v>
          </cell>
        </row>
        <row r="185">
          <cell r="E185">
            <v>42064</v>
          </cell>
          <cell r="F185">
            <v>41791</v>
          </cell>
          <cell r="G185">
            <v>41883</v>
          </cell>
          <cell r="H185">
            <v>41974</v>
          </cell>
          <cell r="K185" t="str">
            <v>Commercial</v>
          </cell>
          <cell r="L185">
            <v>0</v>
          </cell>
          <cell r="P185">
            <v>0</v>
          </cell>
          <cell r="Q185">
            <v>0</v>
          </cell>
          <cell r="R185">
            <v>0</v>
          </cell>
        </row>
        <row r="186">
          <cell r="E186">
            <v>42064</v>
          </cell>
          <cell r="F186">
            <v>41791</v>
          </cell>
          <cell r="G186">
            <v>41883</v>
          </cell>
          <cell r="H186">
            <v>41974</v>
          </cell>
          <cell r="K186" t="str">
            <v>Commercial</v>
          </cell>
          <cell r="L186">
            <v>0</v>
          </cell>
          <cell r="P186">
            <v>0</v>
          </cell>
          <cell r="Q186">
            <v>0</v>
          </cell>
          <cell r="R186">
            <v>0</v>
          </cell>
        </row>
        <row r="187">
          <cell r="E187">
            <v>42064</v>
          </cell>
          <cell r="F187">
            <v>41791</v>
          </cell>
          <cell r="G187">
            <v>41883</v>
          </cell>
          <cell r="H187">
            <v>41974</v>
          </cell>
          <cell r="K187" t="str">
            <v>Commercial</v>
          </cell>
          <cell r="L187">
            <v>0</v>
          </cell>
          <cell r="P187">
            <v>0</v>
          </cell>
          <cell r="Q187">
            <v>0</v>
          </cell>
          <cell r="R187">
            <v>0</v>
          </cell>
        </row>
        <row r="188">
          <cell r="E188">
            <v>42064</v>
          </cell>
          <cell r="F188">
            <v>41791</v>
          </cell>
          <cell r="G188">
            <v>41883</v>
          </cell>
          <cell r="H188">
            <v>41974</v>
          </cell>
          <cell r="K188" t="str">
            <v>Commercial</v>
          </cell>
          <cell r="L188">
            <v>0</v>
          </cell>
          <cell r="P188">
            <v>0</v>
          </cell>
          <cell r="Q188">
            <v>0</v>
          </cell>
          <cell r="R188">
            <v>0</v>
          </cell>
        </row>
        <row r="189">
          <cell r="E189">
            <v>42064</v>
          </cell>
          <cell r="F189">
            <v>41791</v>
          </cell>
          <cell r="G189">
            <v>41883</v>
          </cell>
          <cell r="H189">
            <v>41974</v>
          </cell>
          <cell r="K189" t="str">
            <v>Commercial</v>
          </cell>
          <cell r="L189">
            <v>0</v>
          </cell>
          <cell r="P189">
            <v>0</v>
          </cell>
          <cell r="Q189">
            <v>0</v>
          </cell>
          <cell r="R189">
            <v>0</v>
          </cell>
        </row>
        <row r="190">
          <cell r="E190">
            <v>42064</v>
          </cell>
          <cell r="F190">
            <v>41791</v>
          </cell>
          <cell r="G190">
            <v>41883</v>
          </cell>
          <cell r="H190">
            <v>41974</v>
          </cell>
          <cell r="K190" t="str">
            <v>Commercial</v>
          </cell>
          <cell r="L190">
            <v>0</v>
          </cell>
          <cell r="P190">
            <v>0</v>
          </cell>
          <cell r="Q190">
            <v>0</v>
          </cell>
          <cell r="R190">
            <v>0</v>
          </cell>
        </row>
        <row r="191">
          <cell r="E191">
            <v>42064</v>
          </cell>
          <cell r="F191">
            <v>41791</v>
          </cell>
          <cell r="G191">
            <v>41883</v>
          </cell>
          <cell r="H191">
            <v>41974</v>
          </cell>
          <cell r="K191" t="str">
            <v>Commercial</v>
          </cell>
          <cell r="L191">
            <v>0</v>
          </cell>
          <cell r="P191">
            <v>0</v>
          </cell>
          <cell r="Q191">
            <v>0</v>
          </cell>
          <cell r="R191">
            <v>0</v>
          </cell>
        </row>
        <row r="192">
          <cell r="E192">
            <v>42064</v>
          </cell>
          <cell r="F192">
            <v>41791</v>
          </cell>
          <cell r="G192">
            <v>41883</v>
          </cell>
          <cell r="H192">
            <v>41974</v>
          </cell>
          <cell r="K192" t="str">
            <v>Commercial</v>
          </cell>
          <cell r="L192">
            <v>0</v>
          </cell>
          <cell r="P192">
            <v>0</v>
          </cell>
          <cell r="Q192">
            <v>0</v>
          </cell>
          <cell r="R192">
            <v>0</v>
          </cell>
        </row>
        <row r="193">
          <cell r="E193">
            <v>42064</v>
          </cell>
          <cell r="F193">
            <v>41791</v>
          </cell>
          <cell r="G193">
            <v>41883</v>
          </cell>
          <cell r="H193">
            <v>41974</v>
          </cell>
          <cell r="K193" t="str">
            <v>Commercial</v>
          </cell>
          <cell r="L193">
            <v>0</v>
          </cell>
          <cell r="P193">
            <v>0</v>
          </cell>
          <cell r="Q193">
            <v>0</v>
          </cell>
          <cell r="R193">
            <v>0</v>
          </cell>
        </row>
        <row r="194">
          <cell r="E194">
            <v>42064</v>
          </cell>
          <cell r="F194">
            <v>41791</v>
          </cell>
          <cell r="G194">
            <v>41883</v>
          </cell>
          <cell r="H194">
            <v>41974</v>
          </cell>
          <cell r="K194" t="str">
            <v>Commercial</v>
          </cell>
          <cell r="L194">
            <v>0</v>
          </cell>
          <cell r="P194">
            <v>0</v>
          </cell>
          <cell r="Q194">
            <v>0</v>
          </cell>
          <cell r="R194">
            <v>0</v>
          </cell>
        </row>
        <row r="195">
          <cell r="E195">
            <v>42064</v>
          </cell>
          <cell r="F195">
            <v>41791</v>
          </cell>
          <cell r="G195">
            <v>41883</v>
          </cell>
          <cell r="H195">
            <v>41974</v>
          </cell>
          <cell r="K195" t="str">
            <v>Commercial</v>
          </cell>
          <cell r="L195">
            <v>0</v>
          </cell>
          <cell r="P195">
            <v>0</v>
          </cell>
          <cell r="Q195">
            <v>0</v>
          </cell>
          <cell r="R195">
            <v>0</v>
          </cell>
        </row>
        <row r="196">
          <cell r="E196">
            <v>42064</v>
          </cell>
          <cell r="F196">
            <v>41791</v>
          </cell>
          <cell r="G196">
            <v>41883</v>
          </cell>
          <cell r="H196">
            <v>41974</v>
          </cell>
          <cell r="K196" t="str">
            <v>Commercial</v>
          </cell>
          <cell r="L196">
            <v>0</v>
          </cell>
          <cell r="P196">
            <v>0</v>
          </cell>
          <cell r="Q196">
            <v>0</v>
          </cell>
          <cell r="R196">
            <v>0</v>
          </cell>
        </row>
        <row r="197">
          <cell r="E197">
            <v>42064</v>
          </cell>
          <cell r="F197">
            <v>41791</v>
          </cell>
          <cell r="G197">
            <v>41883</v>
          </cell>
          <cell r="H197">
            <v>41974</v>
          </cell>
          <cell r="K197" t="str">
            <v>Commercial</v>
          </cell>
          <cell r="L197">
            <v>0</v>
          </cell>
          <cell r="P197">
            <v>0</v>
          </cell>
          <cell r="Q197">
            <v>0</v>
          </cell>
          <cell r="R197">
            <v>0</v>
          </cell>
        </row>
        <row r="198">
          <cell r="E198">
            <v>42064</v>
          </cell>
          <cell r="F198">
            <v>41791</v>
          </cell>
          <cell r="G198">
            <v>41883</v>
          </cell>
          <cell r="H198">
            <v>41974</v>
          </cell>
          <cell r="K198" t="str">
            <v>Commercial</v>
          </cell>
          <cell r="L198">
            <v>0</v>
          </cell>
          <cell r="P198">
            <v>0</v>
          </cell>
          <cell r="Q198">
            <v>0</v>
          </cell>
          <cell r="R198">
            <v>0</v>
          </cell>
        </row>
        <row r="199">
          <cell r="E199">
            <v>42064</v>
          </cell>
          <cell r="F199">
            <v>41791</v>
          </cell>
          <cell r="G199">
            <v>41883</v>
          </cell>
          <cell r="H199">
            <v>41974</v>
          </cell>
          <cell r="K199" t="str">
            <v>Commercial</v>
          </cell>
          <cell r="L199">
            <v>0</v>
          </cell>
          <cell r="P199">
            <v>0</v>
          </cell>
          <cell r="Q199">
            <v>0</v>
          </cell>
          <cell r="R199">
            <v>0</v>
          </cell>
        </row>
        <row r="200">
          <cell r="E200">
            <v>42064</v>
          </cell>
          <cell r="F200">
            <v>41791</v>
          </cell>
          <cell r="G200">
            <v>41883</v>
          </cell>
          <cell r="H200">
            <v>41974</v>
          </cell>
          <cell r="K200" t="str">
            <v>Commercial</v>
          </cell>
          <cell r="L200">
            <v>0</v>
          </cell>
          <cell r="P200">
            <v>0</v>
          </cell>
          <cell r="Q200">
            <v>0</v>
          </cell>
          <cell r="R200">
            <v>0</v>
          </cell>
        </row>
        <row r="201">
          <cell r="E201">
            <v>42064</v>
          </cell>
          <cell r="F201">
            <v>41791</v>
          </cell>
          <cell r="G201">
            <v>41883</v>
          </cell>
          <cell r="H201">
            <v>41974</v>
          </cell>
          <cell r="K201" t="str">
            <v>Commercial</v>
          </cell>
          <cell r="L201">
            <v>0</v>
          </cell>
          <cell r="P201">
            <v>0</v>
          </cell>
          <cell r="Q201">
            <v>0</v>
          </cell>
          <cell r="R201">
            <v>0</v>
          </cell>
        </row>
        <row r="202">
          <cell r="E202">
            <v>42064</v>
          </cell>
          <cell r="F202">
            <v>41791</v>
          </cell>
          <cell r="G202">
            <v>41883</v>
          </cell>
          <cell r="H202">
            <v>41974</v>
          </cell>
          <cell r="K202" t="str">
            <v>Commercial</v>
          </cell>
          <cell r="L202">
            <v>0</v>
          </cell>
          <cell r="P202">
            <v>0</v>
          </cell>
          <cell r="Q202">
            <v>0</v>
          </cell>
          <cell r="R202">
            <v>0</v>
          </cell>
        </row>
        <row r="203">
          <cell r="E203">
            <v>42064</v>
          </cell>
          <cell r="F203">
            <v>41791</v>
          </cell>
          <cell r="G203">
            <v>41883</v>
          </cell>
          <cell r="H203">
            <v>41974</v>
          </cell>
          <cell r="K203" t="str">
            <v>Commercial</v>
          </cell>
          <cell r="L203">
            <v>0</v>
          </cell>
          <cell r="P203">
            <v>0</v>
          </cell>
          <cell r="Q203">
            <v>0</v>
          </cell>
          <cell r="R203">
            <v>0</v>
          </cell>
        </row>
        <row r="204">
          <cell r="E204">
            <v>42064</v>
          </cell>
          <cell r="F204">
            <v>41791</v>
          </cell>
          <cell r="G204">
            <v>41883</v>
          </cell>
          <cell r="H204">
            <v>41974</v>
          </cell>
          <cell r="K204" t="str">
            <v>Commercial</v>
          </cell>
          <cell r="L204">
            <v>0</v>
          </cell>
          <cell r="P204">
            <v>0</v>
          </cell>
          <cell r="Q204">
            <v>0</v>
          </cell>
          <cell r="R204">
            <v>0</v>
          </cell>
        </row>
        <row r="205">
          <cell r="E205">
            <v>42064</v>
          </cell>
          <cell r="F205">
            <v>41791</v>
          </cell>
          <cell r="G205">
            <v>41883</v>
          </cell>
          <cell r="H205">
            <v>41974</v>
          </cell>
          <cell r="K205" t="str">
            <v>Industrial</v>
          </cell>
          <cell r="L205">
            <v>0</v>
          </cell>
          <cell r="P205">
            <v>0</v>
          </cell>
          <cell r="Q205">
            <v>0</v>
          </cell>
          <cell r="R205">
            <v>0</v>
          </cell>
        </row>
        <row r="206">
          <cell r="E206">
            <v>42064</v>
          </cell>
          <cell r="F206">
            <v>41791</v>
          </cell>
          <cell r="G206">
            <v>41883</v>
          </cell>
          <cell r="H206">
            <v>41974</v>
          </cell>
          <cell r="K206" t="str">
            <v>Industrial</v>
          </cell>
          <cell r="L206">
            <v>0</v>
          </cell>
          <cell r="P206">
            <v>0</v>
          </cell>
          <cell r="Q206">
            <v>0</v>
          </cell>
          <cell r="R206">
            <v>0</v>
          </cell>
        </row>
        <row r="207">
          <cell r="E207">
            <v>42064</v>
          </cell>
          <cell r="F207">
            <v>41791</v>
          </cell>
          <cell r="G207">
            <v>41883</v>
          </cell>
          <cell r="H207">
            <v>41974</v>
          </cell>
          <cell r="K207" t="str">
            <v>Industrial</v>
          </cell>
          <cell r="L207">
            <v>0</v>
          </cell>
          <cell r="P207">
            <v>0</v>
          </cell>
          <cell r="Q207">
            <v>0</v>
          </cell>
          <cell r="R207">
            <v>0</v>
          </cell>
        </row>
        <row r="208">
          <cell r="E208">
            <v>42064</v>
          </cell>
          <cell r="F208">
            <v>41791</v>
          </cell>
          <cell r="G208">
            <v>41883</v>
          </cell>
          <cell r="H208">
            <v>41974</v>
          </cell>
          <cell r="K208" t="str">
            <v>Industrial</v>
          </cell>
          <cell r="L208">
            <v>0</v>
          </cell>
          <cell r="P208">
            <v>0</v>
          </cell>
          <cell r="Q208">
            <v>0</v>
          </cell>
          <cell r="R208">
            <v>0</v>
          </cell>
        </row>
        <row r="209">
          <cell r="E209">
            <v>42064</v>
          </cell>
          <cell r="F209">
            <v>41791</v>
          </cell>
          <cell r="G209">
            <v>41883</v>
          </cell>
          <cell r="H209">
            <v>41974</v>
          </cell>
          <cell r="K209" t="str">
            <v>Industrial</v>
          </cell>
          <cell r="L209">
            <v>0</v>
          </cell>
          <cell r="P209">
            <v>0</v>
          </cell>
          <cell r="Q209">
            <v>0</v>
          </cell>
          <cell r="R209">
            <v>0</v>
          </cell>
        </row>
        <row r="210">
          <cell r="E210">
            <v>42064</v>
          </cell>
          <cell r="F210">
            <v>41791</v>
          </cell>
          <cell r="G210">
            <v>41883</v>
          </cell>
          <cell r="H210">
            <v>41974</v>
          </cell>
          <cell r="K210" t="str">
            <v>Industrial</v>
          </cell>
          <cell r="L210">
            <v>0</v>
          </cell>
          <cell r="P210">
            <v>0</v>
          </cell>
          <cell r="Q210">
            <v>0</v>
          </cell>
          <cell r="R210">
            <v>0</v>
          </cell>
        </row>
        <row r="211">
          <cell r="E211">
            <v>42064</v>
          </cell>
          <cell r="F211">
            <v>41791</v>
          </cell>
          <cell r="G211">
            <v>41883</v>
          </cell>
          <cell r="H211">
            <v>41974</v>
          </cell>
          <cell r="K211" t="str">
            <v>Industrial</v>
          </cell>
          <cell r="L211">
            <v>0</v>
          </cell>
          <cell r="P211">
            <v>0</v>
          </cell>
          <cell r="Q211">
            <v>0</v>
          </cell>
          <cell r="R211">
            <v>0</v>
          </cell>
        </row>
        <row r="212">
          <cell r="E212">
            <v>42064</v>
          </cell>
          <cell r="F212">
            <v>41791</v>
          </cell>
          <cell r="G212">
            <v>41883</v>
          </cell>
          <cell r="H212">
            <v>41974</v>
          </cell>
          <cell r="K212" t="str">
            <v>Industrial</v>
          </cell>
          <cell r="L212">
            <v>0</v>
          </cell>
          <cell r="P212">
            <v>0</v>
          </cell>
          <cell r="Q212">
            <v>0</v>
          </cell>
          <cell r="R212">
            <v>0</v>
          </cell>
        </row>
        <row r="213">
          <cell r="E213">
            <v>42064</v>
          </cell>
          <cell r="F213">
            <v>41791</v>
          </cell>
          <cell r="G213">
            <v>41883</v>
          </cell>
          <cell r="H213">
            <v>41974</v>
          </cell>
          <cell r="K213" t="str">
            <v>Industrial</v>
          </cell>
          <cell r="L213">
            <v>0</v>
          </cell>
          <cell r="P213">
            <v>0</v>
          </cell>
          <cell r="Q213">
            <v>0</v>
          </cell>
          <cell r="R213">
            <v>0</v>
          </cell>
        </row>
        <row r="214">
          <cell r="E214">
            <v>42064</v>
          </cell>
          <cell r="F214">
            <v>42156</v>
          </cell>
          <cell r="G214">
            <v>41883</v>
          </cell>
          <cell r="H214">
            <v>41974</v>
          </cell>
          <cell r="K214" t="str">
            <v>Residential</v>
          </cell>
          <cell r="L214">
            <v>0</v>
          </cell>
          <cell r="P214">
            <v>0</v>
          </cell>
          <cell r="Q214">
            <v>0</v>
          </cell>
          <cell r="R214">
            <v>0</v>
          </cell>
        </row>
        <row r="215">
          <cell r="E215">
            <v>42064</v>
          </cell>
          <cell r="F215">
            <v>42156</v>
          </cell>
          <cell r="G215">
            <v>41883</v>
          </cell>
          <cell r="H215">
            <v>41974</v>
          </cell>
          <cell r="K215" t="str">
            <v>Commercial</v>
          </cell>
          <cell r="L215">
            <v>0</v>
          </cell>
          <cell r="P215">
            <v>0</v>
          </cell>
          <cell r="Q215">
            <v>0</v>
          </cell>
          <cell r="R215">
            <v>0</v>
          </cell>
        </row>
        <row r="216">
          <cell r="E216">
            <v>42064</v>
          </cell>
          <cell r="F216">
            <v>42156</v>
          </cell>
          <cell r="G216">
            <v>41883</v>
          </cell>
          <cell r="H216">
            <v>41974</v>
          </cell>
          <cell r="K216" t="str">
            <v>Commercial</v>
          </cell>
          <cell r="L216">
            <v>0</v>
          </cell>
          <cell r="P216">
            <v>0</v>
          </cell>
          <cell r="Q216">
            <v>0</v>
          </cell>
          <cell r="R216">
            <v>0</v>
          </cell>
        </row>
        <row r="217">
          <cell r="E217">
            <v>42064</v>
          </cell>
          <cell r="F217">
            <v>42156</v>
          </cell>
          <cell r="G217">
            <v>41883</v>
          </cell>
          <cell r="H217">
            <v>41974</v>
          </cell>
          <cell r="K217" t="str">
            <v>Commercial</v>
          </cell>
          <cell r="L217">
            <v>0</v>
          </cell>
          <cell r="P217">
            <v>0</v>
          </cell>
          <cell r="Q217">
            <v>0</v>
          </cell>
          <cell r="R217">
            <v>0</v>
          </cell>
        </row>
        <row r="218">
          <cell r="E218">
            <v>42064</v>
          </cell>
          <cell r="F218">
            <v>42156</v>
          </cell>
          <cell r="G218">
            <v>41883</v>
          </cell>
          <cell r="H218">
            <v>41974</v>
          </cell>
          <cell r="K218" t="str">
            <v>Commercial</v>
          </cell>
          <cell r="L218">
            <v>0</v>
          </cell>
          <cell r="P218">
            <v>0</v>
          </cell>
          <cell r="Q218">
            <v>0</v>
          </cell>
          <cell r="R218">
            <v>0</v>
          </cell>
        </row>
        <row r="219">
          <cell r="E219">
            <v>42064</v>
          </cell>
          <cell r="F219">
            <v>42156</v>
          </cell>
          <cell r="G219">
            <v>41883</v>
          </cell>
          <cell r="H219">
            <v>41974</v>
          </cell>
          <cell r="K219" t="str">
            <v>Commercial</v>
          </cell>
          <cell r="L219">
            <v>0</v>
          </cell>
          <cell r="P219">
            <v>0</v>
          </cell>
          <cell r="Q219">
            <v>0</v>
          </cell>
          <cell r="R219">
            <v>0</v>
          </cell>
        </row>
        <row r="220">
          <cell r="E220">
            <v>42064</v>
          </cell>
          <cell r="F220">
            <v>42156</v>
          </cell>
          <cell r="G220">
            <v>41883</v>
          </cell>
          <cell r="H220">
            <v>41974</v>
          </cell>
          <cell r="K220" t="str">
            <v>Commercial</v>
          </cell>
          <cell r="L220">
            <v>0</v>
          </cell>
          <cell r="P220">
            <v>0</v>
          </cell>
          <cell r="Q220">
            <v>0</v>
          </cell>
          <cell r="R220">
            <v>0</v>
          </cell>
        </row>
        <row r="221">
          <cell r="E221">
            <v>42064</v>
          </cell>
          <cell r="F221">
            <v>42156</v>
          </cell>
          <cell r="G221">
            <v>41883</v>
          </cell>
          <cell r="H221">
            <v>41974</v>
          </cell>
          <cell r="K221" t="str">
            <v>Commercial</v>
          </cell>
          <cell r="L221">
            <v>0</v>
          </cell>
          <cell r="P221">
            <v>0</v>
          </cell>
          <cell r="Q221">
            <v>0</v>
          </cell>
          <cell r="R221">
            <v>0</v>
          </cell>
        </row>
        <row r="222">
          <cell r="E222">
            <v>42064</v>
          </cell>
          <cell r="F222">
            <v>42156</v>
          </cell>
          <cell r="G222">
            <v>41883</v>
          </cell>
          <cell r="H222">
            <v>41974</v>
          </cell>
          <cell r="K222" t="str">
            <v>Commercial</v>
          </cell>
          <cell r="L222">
            <v>0</v>
          </cell>
          <cell r="P222">
            <v>0</v>
          </cell>
          <cell r="Q222">
            <v>0</v>
          </cell>
          <cell r="R222">
            <v>0</v>
          </cell>
        </row>
        <row r="223">
          <cell r="E223">
            <v>42064</v>
          </cell>
          <cell r="F223">
            <v>42156</v>
          </cell>
          <cell r="G223">
            <v>41883</v>
          </cell>
          <cell r="H223">
            <v>41974</v>
          </cell>
          <cell r="K223" t="str">
            <v>Commercial</v>
          </cell>
          <cell r="L223">
            <v>0</v>
          </cell>
          <cell r="P223">
            <v>0</v>
          </cell>
          <cell r="Q223">
            <v>0</v>
          </cell>
          <cell r="R223">
            <v>0</v>
          </cell>
        </row>
        <row r="224">
          <cell r="E224">
            <v>42064</v>
          </cell>
          <cell r="F224">
            <v>42156</v>
          </cell>
          <cell r="G224">
            <v>41883</v>
          </cell>
          <cell r="H224">
            <v>41974</v>
          </cell>
          <cell r="K224" t="str">
            <v>Commercial</v>
          </cell>
          <cell r="L224">
            <v>0</v>
          </cell>
          <cell r="P224">
            <v>0</v>
          </cell>
          <cell r="Q224">
            <v>0</v>
          </cell>
          <cell r="R224">
            <v>0</v>
          </cell>
        </row>
        <row r="225">
          <cell r="E225">
            <v>42064</v>
          </cell>
          <cell r="F225">
            <v>42156</v>
          </cell>
          <cell r="G225">
            <v>41883</v>
          </cell>
          <cell r="H225">
            <v>41974</v>
          </cell>
          <cell r="K225" t="str">
            <v>Commercial</v>
          </cell>
          <cell r="L225">
            <v>0</v>
          </cell>
          <cell r="P225">
            <v>0</v>
          </cell>
          <cell r="Q225">
            <v>0</v>
          </cell>
          <cell r="R225">
            <v>0</v>
          </cell>
        </row>
        <row r="226">
          <cell r="E226">
            <v>42064</v>
          </cell>
          <cell r="F226">
            <v>42156</v>
          </cell>
          <cell r="G226">
            <v>41883</v>
          </cell>
          <cell r="H226">
            <v>41974</v>
          </cell>
          <cell r="K226" t="str">
            <v>Commercial</v>
          </cell>
          <cell r="L226">
            <v>0</v>
          </cell>
          <cell r="P226">
            <v>0</v>
          </cell>
          <cell r="Q226">
            <v>0</v>
          </cell>
          <cell r="R226">
            <v>0</v>
          </cell>
        </row>
        <row r="227">
          <cell r="E227">
            <v>42064</v>
          </cell>
          <cell r="F227">
            <v>42156</v>
          </cell>
          <cell r="G227">
            <v>41883</v>
          </cell>
          <cell r="H227">
            <v>41974</v>
          </cell>
          <cell r="K227" t="str">
            <v>Commercial</v>
          </cell>
          <cell r="L227">
            <v>0</v>
          </cell>
          <cell r="P227">
            <v>0</v>
          </cell>
          <cell r="Q227">
            <v>0</v>
          </cell>
          <cell r="R227">
            <v>0</v>
          </cell>
        </row>
        <row r="228">
          <cell r="E228">
            <v>42064</v>
          </cell>
          <cell r="F228">
            <v>42156</v>
          </cell>
          <cell r="G228">
            <v>41883</v>
          </cell>
          <cell r="H228">
            <v>41974</v>
          </cell>
          <cell r="K228" t="str">
            <v>Commercial</v>
          </cell>
          <cell r="L228">
            <v>0</v>
          </cell>
          <cell r="P228">
            <v>0</v>
          </cell>
          <cell r="Q228">
            <v>0</v>
          </cell>
          <cell r="R228">
            <v>0</v>
          </cell>
        </row>
        <row r="229">
          <cell r="E229">
            <v>42064</v>
          </cell>
          <cell r="F229">
            <v>42156</v>
          </cell>
          <cell r="G229">
            <v>41883</v>
          </cell>
          <cell r="H229">
            <v>41974</v>
          </cell>
          <cell r="K229" t="str">
            <v>Commercial</v>
          </cell>
          <cell r="L229">
            <v>0</v>
          </cell>
          <cell r="P229">
            <v>0</v>
          </cell>
          <cell r="Q229">
            <v>0</v>
          </cell>
          <cell r="R229">
            <v>0</v>
          </cell>
        </row>
        <row r="230">
          <cell r="E230">
            <v>42064</v>
          </cell>
          <cell r="F230">
            <v>42156</v>
          </cell>
          <cell r="G230">
            <v>41883</v>
          </cell>
          <cell r="H230">
            <v>41974</v>
          </cell>
          <cell r="K230" t="str">
            <v>Commercial</v>
          </cell>
          <cell r="L230">
            <v>0</v>
          </cell>
          <cell r="P230">
            <v>0</v>
          </cell>
          <cell r="Q230">
            <v>0</v>
          </cell>
          <cell r="R230">
            <v>0</v>
          </cell>
        </row>
        <row r="231">
          <cell r="E231">
            <v>42064</v>
          </cell>
          <cell r="F231">
            <v>42156</v>
          </cell>
          <cell r="G231">
            <v>41883</v>
          </cell>
          <cell r="H231">
            <v>41974</v>
          </cell>
          <cell r="K231" t="str">
            <v>Commercial</v>
          </cell>
          <cell r="L231">
            <v>0</v>
          </cell>
          <cell r="P231">
            <v>0</v>
          </cell>
          <cell r="Q231">
            <v>0</v>
          </cell>
          <cell r="R231">
            <v>0</v>
          </cell>
        </row>
        <row r="232">
          <cell r="E232">
            <v>42064</v>
          </cell>
          <cell r="F232">
            <v>42156</v>
          </cell>
          <cell r="G232">
            <v>41883</v>
          </cell>
          <cell r="H232">
            <v>41974</v>
          </cell>
          <cell r="K232" t="str">
            <v>Commercial</v>
          </cell>
          <cell r="L232">
            <v>0</v>
          </cell>
          <cell r="P232">
            <v>0</v>
          </cell>
          <cell r="Q232">
            <v>0</v>
          </cell>
          <cell r="R232">
            <v>0</v>
          </cell>
        </row>
        <row r="233">
          <cell r="E233">
            <v>42064</v>
          </cell>
          <cell r="F233">
            <v>42156</v>
          </cell>
          <cell r="G233">
            <v>41883</v>
          </cell>
          <cell r="H233">
            <v>41974</v>
          </cell>
          <cell r="K233" t="str">
            <v>Commercial</v>
          </cell>
          <cell r="L233">
            <v>0</v>
          </cell>
          <cell r="P233">
            <v>0</v>
          </cell>
          <cell r="Q233">
            <v>0</v>
          </cell>
          <cell r="R233">
            <v>0</v>
          </cell>
        </row>
        <row r="234">
          <cell r="E234">
            <v>42064</v>
          </cell>
          <cell r="F234">
            <v>42156</v>
          </cell>
          <cell r="G234">
            <v>41883</v>
          </cell>
          <cell r="H234">
            <v>41974</v>
          </cell>
          <cell r="K234" t="str">
            <v>Commercial</v>
          </cell>
          <cell r="L234">
            <v>0</v>
          </cell>
          <cell r="P234">
            <v>0</v>
          </cell>
          <cell r="Q234">
            <v>0</v>
          </cell>
          <cell r="R234">
            <v>0</v>
          </cell>
        </row>
        <row r="235">
          <cell r="E235">
            <v>42064</v>
          </cell>
          <cell r="F235">
            <v>42156</v>
          </cell>
          <cell r="G235">
            <v>41883</v>
          </cell>
          <cell r="H235">
            <v>41974</v>
          </cell>
          <cell r="K235" t="str">
            <v>Commercial</v>
          </cell>
          <cell r="L235">
            <v>0</v>
          </cell>
          <cell r="P235">
            <v>0</v>
          </cell>
          <cell r="Q235">
            <v>0</v>
          </cell>
          <cell r="R235">
            <v>0</v>
          </cell>
        </row>
        <row r="236">
          <cell r="E236">
            <v>42064</v>
          </cell>
          <cell r="F236">
            <v>42156</v>
          </cell>
          <cell r="G236">
            <v>41883</v>
          </cell>
          <cell r="H236">
            <v>41974</v>
          </cell>
          <cell r="K236" t="str">
            <v>Commercial</v>
          </cell>
          <cell r="L236">
            <v>0</v>
          </cell>
          <cell r="P236">
            <v>0</v>
          </cell>
          <cell r="Q236">
            <v>0</v>
          </cell>
          <cell r="R236">
            <v>0</v>
          </cell>
        </row>
        <row r="237">
          <cell r="E237">
            <v>42064</v>
          </cell>
          <cell r="F237">
            <v>42156</v>
          </cell>
          <cell r="G237">
            <v>41883</v>
          </cell>
          <cell r="H237">
            <v>41974</v>
          </cell>
          <cell r="K237" t="str">
            <v>Commercial</v>
          </cell>
          <cell r="L237">
            <v>0</v>
          </cell>
          <cell r="P237">
            <v>0</v>
          </cell>
          <cell r="Q237">
            <v>0</v>
          </cell>
          <cell r="R237">
            <v>0</v>
          </cell>
        </row>
        <row r="238">
          <cell r="E238">
            <v>42064</v>
          </cell>
          <cell r="F238">
            <v>42156</v>
          </cell>
          <cell r="G238">
            <v>41883</v>
          </cell>
          <cell r="H238">
            <v>41974</v>
          </cell>
          <cell r="K238" t="str">
            <v>Commercial</v>
          </cell>
          <cell r="L238">
            <v>0</v>
          </cell>
          <cell r="P238">
            <v>0</v>
          </cell>
          <cell r="Q238">
            <v>0</v>
          </cell>
          <cell r="R238">
            <v>0</v>
          </cell>
        </row>
        <row r="239">
          <cell r="E239">
            <v>42064</v>
          </cell>
          <cell r="F239">
            <v>42156</v>
          </cell>
          <cell r="G239">
            <v>41883</v>
          </cell>
          <cell r="H239">
            <v>41974</v>
          </cell>
          <cell r="K239" t="str">
            <v>Commercial</v>
          </cell>
          <cell r="L239">
            <v>0</v>
          </cell>
          <cell r="P239">
            <v>0</v>
          </cell>
          <cell r="Q239">
            <v>0</v>
          </cell>
          <cell r="R239">
            <v>0</v>
          </cell>
        </row>
        <row r="240">
          <cell r="E240">
            <v>42064</v>
          </cell>
          <cell r="F240">
            <v>42156</v>
          </cell>
          <cell r="G240">
            <v>41883</v>
          </cell>
          <cell r="H240">
            <v>41974</v>
          </cell>
          <cell r="K240" t="str">
            <v>Commercial</v>
          </cell>
          <cell r="L240">
            <v>0</v>
          </cell>
          <cell r="P240">
            <v>0</v>
          </cell>
          <cell r="Q240">
            <v>0</v>
          </cell>
          <cell r="R240">
            <v>0</v>
          </cell>
        </row>
        <row r="241">
          <cell r="E241">
            <v>42064</v>
          </cell>
          <cell r="F241">
            <v>42156</v>
          </cell>
          <cell r="G241">
            <v>41883</v>
          </cell>
          <cell r="H241">
            <v>41974</v>
          </cell>
          <cell r="K241" t="str">
            <v>Commercial</v>
          </cell>
          <cell r="L241">
            <v>0</v>
          </cell>
          <cell r="P241">
            <v>0</v>
          </cell>
          <cell r="Q241">
            <v>0</v>
          </cell>
          <cell r="R241">
            <v>0</v>
          </cell>
        </row>
        <row r="242">
          <cell r="E242">
            <v>42064</v>
          </cell>
          <cell r="F242">
            <v>42156</v>
          </cell>
          <cell r="G242">
            <v>41883</v>
          </cell>
          <cell r="H242">
            <v>41974</v>
          </cell>
          <cell r="K242" t="str">
            <v>Commercial</v>
          </cell>
          <cell r="L242">
            <v>0</v>
          </cell>
          <cell r="P242">
            <v>0</v>
          </cell>
          <cell r="Q242">
            <v>0</v>
          </cell>
          <cell r="R242">
            <v>0</v>
          </cell>
        </row>
        <row r="243">
          <cell r="E243">
            <v>42064</v>
          </cell>
          <cell r="F243">
            <v>42156</v>
          </cell>
          <cell r="G243">
            <v>41883</v>
          </cell>
          <cell r="H243">
            <v>41974</v>
          </cell>
          <cell r="K243" t="str">
            <v>Commercial</v>
          </cell>
          <cell r="L243">
            <v>0</v>
          </cell>
          <cell r="P243">
            <v>0</v>
          </cell>
          <cell r="Q243">
            <v>0</v>
          </cell>
          <cell r="R243">
            <v>0</v>
          </cell>
        </row>
        <row r="244">
          <cell r="E244">
            <v>42064</v>
          </cell>
          <cell r="F244">
            <v>42156</v>
          </cell>
          <cell r="G244">
            <v>41883</v>
          </cell>
          <cell r="H244">
            <v>41974</v>
          </cell>
          <cell r="K244" t="str">
            <v>Commercial</v>
          </cell>
          <cell r="L244">
            <v>0</v>
          </cell>
          <cell r="P244">
            <v>0</v>
          </cell>
          <cell r="Q244">
            <v>0</v>
          </cell>
          <cell r="R244">
            <v>0</v>
          </cell>
        </row>
        <row r="245">
          <cell r="E245">
            <v>42064</v>
          </cell>
          <cell r="F245">
            <v>42156</v>
          </cell>
          <cell r="G245">
            <v>41883</v>
          </cell>
          <cell r="H245">
            <v>41974</v>
          </cell>
          <cell r="K245" t="str">
            <v>Commercial</v>
          </cell>
          <cell r="L245">
            <v>0</v>
          </cell>
          <cell r="P245">
            <v>0</v>
          </cell>
          <cell r="Q245">
            <v>0</v>
          </cell>
          <cell r="R245">
            <v>0</v>
          </cell>
        </row>
        <row r="246">
          <cell r="E246">
            <v>42064</v>
          </cell>
          <cell r="F246">
            <v>42156</v>
          </cell>
          <cell r="G246">
            <v>41883</v>
          </cell>
          <cell r="H246">
            <v>41974</v>
          </cell>
          <cell r="K246" t="str">
            <v>Commercial</v>
          </cell>
          <cell r="L246">
            <v>0</v>
          </cell>
          <cell r="P246">
            <v>0</v>
          </cell>
          <cell r="Q246">
            <v>0</v>
          </cell>
          <cell r="R246">
            <v>0</v>
          </cell>
        </row>
        <row r="247">
          <cell r="E247">
            <v>42064</v>
          </cell>
          <cell r="F247">
            <v>42156</v>
          </cell>
          <cell r="G247">
            <v>41883</v>
          </cell>
          <cell r="H247">
            <v>41974</v>
          </cell>
          <cell r="K247" t="str">
            <v>Industrial</v>
          </cell>
          <cell r="L247">
            <v>0</v>
          </cell>
          <cell r="P247">
            <v>0</v>
          </cell>
          <cell r="Q247">
            <v>0</v>
          </cell>
          <cell r="R247">
            <v>0</v>
          </cell>
        </row>
        <row r="248">
          <cell r="E248">
            <v>42064</v>
          </cell>
          <cell r="F248">
            <v>42156</v>
          </cell>
          <cell r="G248">
            <v>41883</v>
          </cell>
          <cell r="H248">
            <v>41974</v>
          </cell>
          <cell r="K248" t="str">
            <v>Industrial</v>
          </cell>
          <cell r="L248">
            <v>0</v>
          </cell>
          <cell r="P248">
            <v>0</v>
          </cell>
          <cell r="Q248">
            <v>0</v>
          </cell>
          <cell r="R248">
            <v>0</v>
          </cell>
        </row>
        <row r="249">
          <cell r="E249">
            <v>42064</v>
          </cell>
          <cell r="F249">
            <v>42156</v>
          </cell>
          <cell r="G249">
            <v>41883</v>
          </cell>
          <cell r="H249">
            <v>41974</v>
          </cell>
          <cell r="K249" t="str">
            <v>Industrial</v>
          </cell>
          <cell r="L249">
            <v>0</v>
          </cell>
          <cell r="P249">
            <v>0</v>
          </cell>
          <cell r="Q249">
            <v>0</v>
          </cell>
          <cell r="R249">
            <v>0</v>
          </cell>
        </row>
        <row r="250">
          <cell r="E250">
            <v>42064</v>
          </cell>
          <cell r="F250">
            <v>42156</v>
          </cell>
          <cell r="G250">
            <v>41883</v>
          </cell>
          <cell r="H250">
            <v>41974</v>
          </cell>
          <cell r="K250" t="str">
            <v>Industrial</v>
          </cell>
          <cell r="L250">
            <v>0</v>
          </cell>
          <cell r="P250">
            <v>0</v>
          </cell>
          <cell r="Q250">
            <v>0</v>
          </cell>
          <cell r="R250">
            <v>0</v>
          </cell>
        </row>
        <row r="251">
          <cell r="E251">
            <v>42064</v>
          </cell>
          <cell r="F251">
            <v>42156</v>
          </cell>
          <cell r="G251">
            <v>41883</v>
          </cell>
          <cell r="H251">
            <v>41974</v>
          </cell>
          <cell r="K251" t="str">
            <v>Industrial</v>
          </cell>
          <cell r="L251">
            <v>0</v>
          </cell>
          <cell r="P251">
            <v>0</v>
          </cell>
          <cell r="Q251">
            <v>0</v>
          </cell>
          <cell r="R251">
            <v>0</v>
          </cell>
        </row>
        <row r="252">
          <cell r="E252">
            <v>42064</v>
          </cell>
          <cell r="F252">
            <v>42156</v>
          </cell>
          <cell r="G252">
            <v>41883</v>
          </cell>
          <cell r="H252">
            <v>41974</v>
          </cell>
          <cell r="K252" t="str">
            <v>Industrial</v>
          </cell>
          <cell r="L252">
            <v>0</v>
          </cell>
          <cell r="P252">
            <v>0</v>
          </cell>
          <cell r="Q252">
            <v>0</v>
          </cell>
          <cell r="R252">
            <v>0</v>
          </cell>
        </row>
        <row r="253">
          <cell r="E253">
            <v>42064</v>
          </cell>
          <cell r="F253">
            <v>42156</v>
          </cell>
          <cell r="G253">
            <v>41883</v>
          </cell>
          <cell r="H253">
            <v>41974</v>
          </cell>
          <cell r="K253" t="str">
            <v>Industrial</v>
          </cell>
          <cell r="L253">
            <v>0</v>
          </cell>
          <cell r="P253">
            <v>0</v>
          </cell>
          <cell r="Q253">
            <v>0</v>
          </cell>
          <cell r="R253">
            <v>0</v>
          </cell>
        </row>
        <row r="254">
          <cell r="E254">
            <v>42064</v>
          </cell>
          <cell r="F254">
            <v>42156</v>
          </cell>
          <cell r="G254">
            <v>41883</v>
          </cell>
          <cell r="H254">
            <v>41974</v>
          </cell>
          <cell r="K254" t="str">
            <v>Industrial</v>
          </cell>
          <cell r="L254">
            <v>0</v>
          </cell>
          <cell r="P254">
            <v>0</v>
          </cell>
          <cell r="Q254">
            <v>0</v>
          </cell>
          <cell r="R254">
            <v>0</v>
          </cell>
        </row>
        <row r="255">
          <cell r="E255">
            <v>42064</v>
          </cell>
          <cell r="F255">
            <v>42156</v>
          </cell>
          <cell r="G255">
            <v>41883</v>
          </cell>
          <cell r="H255">
            <v>41974</v>
          </cell>
          <cell r="K255" t="str">
            <v>Industrial</v>
          </cell>
          <cell r="L255">
            <v>0</v>
          </cell>
          <cell r="P255">
            <v>0</v>
          </cell>
          <cell r="Q255">
            <v>0</v>
          </cell>
          <cell r="R255">
            <v>0</v>
          </cell>
        </row>
        <row r="256">
          <cell r="E256">
            <v>42064</v>
          </cell>
          <cell r="F256">
            <v>42156</v>
          </cell>
          <cell r="G256">
            <v>42248</v>
          </cell>
          <cell r="H256">
            <v>41974</v>
          </cell>
          <cell r="K256" t="str">
            <v>Residential</v>
          </cell>
          <cell r="L256">
            <v>0</v>
          </cell>
          <cell r="P256">
            <v>0</v>
          </cell>
          <cell r="Q256">
            <v>0</v>
          </cell>
          <cell r="R256">
            <v>0</v>
          </cell>
        </row>
        <row r="257">
          <cell r="E257">
            <v>42064</v>
          </cell>
          <cell r="F257">
            <v>42156</v>
          </cell>
          <cell r="G257">
            <v>42248</v>
          </cell>
          <cell r="H257">
            <v>41974</v>
          </cell>
          <cell r="K257" t="str">
            <v>Commercial</v>
          </cell>
          <cell r="L257">
            <v>0</v>
          </cell>
          <cell r="P257">
            <v>0</v>
          </cell>
          <cell r="Q257">
            <v>0</v>
          </cell>
          <cell r="R257">
            <v>0</v>
          </cell>
        </row>
        <row r="258">
          <cell r="E258">
            <v>42064</v>
          </cell>
          <cell r="F258">
            <v>42156</v>
          </cell>
          <cell r="G258">
            <v>42248</v>
          </cell>
          <cell r="H258">
            <v>41974</v>
          </cell>
          <cell r="K258" t="str">
            <v>Commercial</v>
          </cell>
          <cell r="L258">
            <v>0</v>
          </cell>
          <cell r="P258">
            <v>0</v>
          </cell>
          <cell r="Q258">
            <v>0</v>
          </cell>
          <cell r="R258">
            <v>0</v>
          </cell>
        </row>
        <row r="259">
          <cell r="E259">
            <v>42064</v>
          </cell>
          <cell r="F259">
            <v>42156</v>
          </cell>
          <cell r="G259">
            <v>42248</v>
          </cell>
          <cell r="H259">
            <v>41974</v>
          </cell>
          <cell r="K259" t="str">
            <v>Commercial</v>
          </cell>
          <cell r="L259">
            <v>0</v>
          </cell>
          <cell r="P259">
            <v>0</v>
          </cell>
          <cell r="Q259">
            <v>0</v>
          </cell>
          <cell r="R259">
            <v>0</v>
          </cell>
        </row>
        <row r="260">
          <cell r="E260">
            <v>42064</v>
          </cell>
          <cell r="F260">
            <v>42156</v>
          </cell>
          <cell r="G260">
            <v>42248</v>
          </cell>
          <cell r="H260">
            <v>41974</v>
          </cell>
          <cell r="K260" t="str">
            <v>Commercial</v>
          </cell>
          <cell r="L260">
            <v>0</v>
          </cell>
          <cell r="P260">
            <v>0</v>
          </cell>
          <cell r="Q260">
            <v>0</v>
          </cell>
          <cell r="R260">
            <v>0</v>
          </cell>
        </row>
        <row r="261">
          <cell r="E261">
            <v>42064</v>
          </cell>
          <cell r="F261">
            <v>42156</v>
          </cell>
          <cell r="G261">
            <v>42248</v>
          </cell>
          <cell r="H261">
            <v>41974</v>
          </cell>
          <cell r="K261" t="str">
            <v>Commercial</v>
          </cell>
          <cell r="L261">
            <v>0</v>
          </cell>
          <cell r="P261">
            <v>0</v>
          </cell>
          <cell r="Q261">
            <v>0</v>
          </cell>
          <cell r="R261">
            <v>0</v>
          </cell>
        </row>
        <row r="262">
          <cell r="E262">
            <v>42064</v>
          </cell>
          <cell r="F262">
            <v>42156</v>
          </cell>
          <cell r="G262">
            <v>42248</v>
          </cell>
          <cell r="H262">
            <v>41974</v>
          </cell>
          <cell r="K262" t="str">
            <v>Commercial</v>
          </cell>
          <cell r="L262">
            <v>0</v>
          </cell>
          <cell r="P262">
            <v>0</v>
          </cell>
          <cell r="Q262">
            <v>0</v>
          </cell>
          <cell r="R262">
            <v>0</v>
          </cell>
        </row>
        <row r="263">
          <cell r="E263">
            <v>42064</v>
          </cell>
          <cell r="F263">
            <v>42156</v>
          </cell>
          <cell r="G263">
            <v>42248</v>
          </cell>
          <cell r="H263">
            <v>41974</v>
          </cell>
          <cell r="K263" t="str">
            <v>Commercial</v>
          </cell>
          <cell r="L263">
            <v>0</v>
          </cell>
          <cell r="P263">
            <v>0</v>
          </cell>
          <cell r="Q263">
            <v>0</v>
          </cell>
          <cell r="R263">
            <v>0</v>
          </cell>
        </row>
        <row r="264">
          <cell r="E264">
            <v>42064</v>
          </cell>
          <cell r="F264">
            <v>42156</v>
          </cell>
          <cell r="G264">
            <v>42248</v>
          </cell>
          <cell r="H264">
            <v>41974</v>
          </cell>
          <cell r="K264" t="str">
            <v>Commercial</v>
          </cell>
          <cell r="L264">
            <v>0</v>
          </cell>
          <cell r="P264">
            <v>0</v>
          </cell>
          <cell r="Q264">
            <v>0</v>
          </cell>
          <cell r="R264">
            <v>0</v>
          </cell>
        </row>
        <row r="265">
          <cell r="E265">
            <v>42064</v>
          </cell>
          <cell r="F265">
            <v>42156</v>
          </cell>
          <cell r="G265">
            <v>42248</v>
          </cell>
          <cell r="H265">
            <v>41974</v>
          </cell>
          <cell r="K265" t="str">
            <v>Commercial</v>
          </cell>
          <cell r="L265">
            <v>0</v>
          </cell>
          <cell r="P265">
            <v>0</v>
          </cell>
          <cell r="Q265">
            <v>0</v>
          </cell>
          <cell r="R265">
            <v>0</v>
          </cell>
        </row>
        <row r="266">
          <cell r="E266">
            <v>42064</v>
          </cell>
          <cell r="F266">
            <v>42156</v>
          </cell>
          <cell r="G266">
            <v>42248</v>
          </cell>
          <cell r="H266">
            <v>41974</v>
          </cell>
          <cell r="K266" t="str">
            <v>Commercial</v>
          </cell>
          <cell r="L266">
            <v>0</v>
          </cell>
          <cell r="P266">
            <v>0</v>
          </cell>
          <cell r="Q266">
            <v>0</v>
          </cell>
          <cell r="R266">
            <v>0</v>
          </cell>
        </row>
        <row r="267">
          <cell r="E267">
            <v>42064</v>
          </cell>
          <cell r="F267">
            <v>42156</v>
          </cell>
          <cell r="G267">
            <v>42248</v>
          </cell>
          <cell r="H267">
            <v>41974</v>
          </cell>
          <cell r="K267" t="str">
            <v>Commercial</v>
          </cell>
          <cell r="L267">
            <v>0</v>
          </cell>
          <cell r="P267">
            <v>0</v>
          </cell>
          <cell r="Q267">
            <v>0</v>
          </cell>
          <cell r="R267">
            <v>0</v>
          </cell>
        </row>
        <row r="268">
          <cell r="E268">
            <v>42064</v>
          </cell>
          <cell r="F268">
            <v>42156</v>
          </cell>
          <cell r="G268">
            <v>42248</v>
          </cell>
          <cell r="H268">
            <v>41974</v>
          </cell>
          <cell r="K268" t="str">
            <v>Commercial</v>
          </cell>
          <cell r="L268">
            <v>0</v>
          </cell>
          <cell r="P268">
            <v>0</v>
          </cell>
          <cell r="Q268">
            <v>0</v>
          </cell>
          <cell r="R268">
            <v>0</v>
          </cell>
        </row>
        <row r="269">
          <cell r="E269">
            <v>42064</v>
          </cell>
          <cell r="F269">
            <v>42156</v>
          </cell>
          <cell r="G269">
            <v>42248</v>
          </cell>
          <cell r="H269">
            <v>41974</v>
          </cell>
          <cell r="K269" t="str">
            <v>Commercial</v>
          </cell>
          <cell r="L269">
            <v>0</v>
          </cell>
          <cell r="P269">
            <v>0</v>
          </cell>
          <cell r="Q269">
            <v>0</v>
          </cell>
          <cell r="R269">
            <v>0</v>
          </cell>
        </row>
        <row r="270">
          <cell r="E270">
            <v>42064</v>
          </cell>
          <cell r="F270">
            <v>42156</v>
          </cell>
          <cell r="G270">
            <v>42248</v>
          </cell>
          <cell r="H270">
            <v>41974</v>
          </cell>
          <cell r="K270" t="str">
            <v>Commercial</v>
          </cell>
          <cell r="L270">
            <v>0</v>
          </cell>
          <cell r="P270">
            <v>0</v>
          </cell>
          <cell r="Q270">
            <v>0</v>
          </cell>
          <cell r="R270">
            <v>0</v>
          </cell>
        </row>
        <row r="271">
          <cell r="E271">
            <v>42064</v>
          </cell>
          <cell r="F271">
            <v>42156</v>
          </cell>
          <cell r="G271">
            <v>42248</v>
          </cell>
          <cell r="H271">
            <v>41974</v>
          </cell>
          <cell r="K271" t="str">
            <v>Commercial</v>
          </cell>
          <cell r="L271">
            <v>0</v>
          </cell>
          <cell r="P271">
            <v>0</v>
          </cell>
          <cell r="Q271">
            <v>0</v>
          </cell>
          <cell r="R271">
            <v>0</v>
          </cell>
        </row>
        <row r="272">
          <cell r="E272">
            <v>42064</v>
          </cell>
          <cell r="F272">
            <v>42156</v>
          </cell>
          <cell r="G272">
            <v>42248</v>
          </cell>
          <cell r="H272">
            <v>41974</v>
          </cell>
          <cell r="K272" t="str">
            <v>Commercial</v>
          </cell>
          <cell r="L272">
            <v>0</v>
          </cell>
          <cell r="P272">
            <v>0</v>
          </cell>
          <cell r="Q272">
            <v>0</v>
          </cell>
          <cell r="R272">
            <v>0</v>
          </cell>
        </row>
        <row r="273">
          <cell r="E273">
            <v>42064</v>
          </cell>
          <cell r="F273">
            <v>42156</v>
          </cell>
          <cell r="G273">
            <v>42248</v>
          </cell>
          <cell r="H273">
            <v>41974</v>
          </cell>
          <cell r="K273" t="str">
            <v>Commercial</v>
          </cell>
          <cell r="L273">
            <v>0</v>
          </cell>
          <cell r="P273">
            <v>0</v>
          </cell>
          <cell r="Q273">
            <v>0</v>
          </cell>
          <cell r="R273">
            <v>0</v>
          </cell>
        </row>
        <row r="274">
          <cell r="E274">
            <v>42064</v>
          </cell>
          <cell r="F274">
            <v>42156</v>
          </cell>
          <cell r="G274">
            <v>42248</v>
          </cell>
          <cell r="H274">
            <v>41974</v>
          </cell>
          <cell r="K274" t="str">
            <v>Commercial</v>
          </cell>
          <cell r="L274">
            <v>0</v>
          </cell>
          <cell r="P274">
            <v>0</v>
          </cell>
          <cell r="Q274">
            <v>0</v>
          </cell>
          <cell r="R274">
            <v>0</v>
          </cell>
        </row>
        <row r="275">
          <cell r="E275">
            <v>42064</v>
          </cell>
          <cell r="F275">
            <v>42156</v>
          </cell>
          <cell r="G275">
            <v>42248</v>
          </cell>
          <cell r="H275">
            <v>41974</v>
          </cell>
          <cell r="K275" t="str">
            <v>Commercial</v>
          </cell>
          <cell r="L275">
            <v>0</v>
          </cell>
          <cell r="P275">
            <v>0</v>
          </cell>
          <cell r="Q275">
            <v>0</v>
          </cell>
          <cell r="R275">
            <v>0</v>
          </cell>
        </row>
        <row r="276">
          <cell r="E276">
            <v>42064</v>
          </cell>
          <cell r="F276">
            <v>42156</v>
          </cell>
          <cell r="G276">
            <v>42248</v>
          </cell>
          <cell r="H276">
            <v>41974</v>
          </cell>
          <cell r="K276" t="str">
            <v>Commercial</v>
          </cell>
          <cell r="L276">
            <v>0</v>
          </cell>
          <cell r="P276">
            <v>0</v>
          </cell>
          <cell r="Q276">
            <v>0</v>
          </cell>
          <cell r="R276">
            <v>0</v>
          </cell>
        </row>
        <row r="277">
          <cell r="E277">
            <v>42064</v>
          </cell>
          <cell r="F277">
            <v>42156</v>
          </cell>
          <cell r="G277">
            <v>42248</v>
          </cell>
          <cell r="H277">
            <v>41974</v>
          </cell>
          <cell r="K277" t="str">
            <v>Commercial</v>
          </cell>
          <cell r="L277">
            <v>0</v>
          </cell>
          <cell r="P277">
            <v>0</v>
          </cell>
          <cell r="Q277">
            <v>0</v>
          </cell>
          <cell r="R277">
            <v>0</v>
          </cell>
        </row>
        <row r="278">
          <cell r="E278">
            <v>42064</v>
          </cell>
          <cell r="F278">
            <v>42156</v>
          </cell>
          <cell r="G278">
            <v>42248</v>
          </cell>
          <cell r="H278">
            <v>41974</v>
          </cell>
          <cell r="K278" t="str">
            <v>Commercial</v>
          </cell>
          <cell r="L278">
            <v>0</v>
          </cell>
          <cell r="P278">
            <v>0</v>
          </cell>
          <cell r="Q278">
            <v>0</v>
          </cell>
          <cell r="R278">
            <v>0</v>
          </cell>
        </row>
        <row r="279">
          <cell r="E279">
            <v>42064</v>
          </cell>
          <cell r="F279">
            <v>42156</v>
          </cell>
          <cell r="G279">
            <v>42248</v>
          </cell>
          <cell r="H279">
            <v>41974</v>
          </cell>
          <cell r="K279" t="str">
            <v>Commercial</v>
          </cell>
          <cell r="L279">
            <v>0</v>
          </cell>
          <cell r="P279">
            <v>0</v>
          </cell>
          <cell r="Q279">
            <v>0</v>
          </cell>
          <cell r="R279">
            <v>0</v>
          </cell>
        </row>
        <row r="280">
          <cell r="E280">
            <v>42064</v>
          </cell>
          <cell r="F280">
            <v>42156</v>
          </cell>
          <cell r="G280">
            <v>42248</v>
          </cell>
          <cell r="H280">
            <v>41974</v>
          </cell>
          <cell r="K280" t="str">
            <v>Commercial</v>
          </cell>
          <cell r="L280">
            <v>0</v>
          </cell>
          <cell r="P280">
            <v>0</v>
          </cell>
          <cell r="Q280">
            <v>0</v>
          </cell>
          <cell r="R280">
            <v>0</v>
          </cell>
        </row>
        <row r="281">
          <cell r="E281">
            <v>42064</v>
          </cell>
          <cell r="F281">
            <v>42156</v>
          </cell>
          <cell r="G281">
            <v>42248</v>
          </cell>
          <cell r="H281">
            <v>41974</v>
          </cell>
          <cell r="K281" t="str">
            <v>Commercial</v>
          </cell>
          <cell r="L281">
            <v>0</v>
          </cell>
          <cell r="P281">
            <v>0</v>
          </cell>
          <cell r="Q281">
            <v>0</v>
          </cell>
          <cell r="R281">
            <v>0</v>
          </cell>
        </row>
        <row r="282">
          <cell r="E282">
            <v>42064</v>
          </cell>
          <cell r="F282">
            <v>42156</v>
          </cell>
          <cell r="G282">
            <v>42248</v>
          </cell>
          <cell r="H282">
            <v>41974</v>
          </cell>
          <cell r="K282" t="str">
            <v>Commercial</v>
          </cell>
          <cell r="L282">
            <v>0</v>
          </cell>
          <cell r="P282">
            <v>0</v>
          </cell>
          <cell r="Q282">
            <v>0</v>
          </cell>
          <cell r="R282">
            <v>0</v>
          </cell>
        </row>
        <row r="283">
          <cell r="E283">
            <v>42064</v>
          </cell>
          <cell r="F283">
            <v>42156</v>
          </cell>
          <cell r="G283">
            <v>42248</v>
          </cell>
          <cell r="H283">
            <v>41974</v>
          </cell>
          <cell r="K283" t="str">
            <v>Commercial</v>
          </cell>
          <cell r="L283">
            <v>0</v>
          </cell>
          <cell r="P283">
            <v>0</v>
          </cell>
          <cell r="Q283">
            <v>0</v>
          </cell>
          <cell r="R283">
            <v>0</v>
          </cell>
        </row>
        <row r="284">
          <cell r="E284">
            <v>42064</v>
          </cell>
          <cell r="F284">
            <v>42156</v>
          </cell>
          <cell r="G284">
            <v>42248</v>
          </cell>
          <cell r="H284">
            <v>41974</v>
          </cell>
          <cell r="K284" t="str">
            <v>Commercial</v>
          </cell>
          <cell r="L284">
            <v>0</v>
          </cell>
          <cell r="P284">
            <v>0</v>
          </cell>
          <cell r="Q284">
            <v>0</v>
          </cell>
          <cell r="R284">
            <v>0</v>
          </cell>
        </row>
        <row r="285">
          <cell r="E285">
            <v>42064</v>
          </cell>
          <cell r="F285">
            <v>42156</v>
          </cell>
          <cell r="G285">
            <v>42248</v>
          </cell>
          <cell r="H285">
            <v>41974</v>
          </cell>
          <cell r="K285" t="str">
            <v>Commercial</v>
          </cell>
          <cell r="L285">
            <v>0</v>
          </cell>
          <cell r="P285">
            <v>0</v>
          </cell>
          <cell r="Q285">
            <v>0</v>
          </cell>
          <cell r="R285">
            <v>0</v>
          </cell>
        </row>
        <row r="286">
          <cell r="E286">
            <v>42064</v>
          </cell>
          <cell r="F286">
            <v>42156</v>
          </cell>
          <cell r="G286">
            <v>42248</v>
          </cell>
          <cell r="H286">
            <v>41974</v>
          </cell>
          <cell r="K286" t="str">
            <v>Commercial</v>
          </cell>
          <cell r="L286">
            <v>0</v>
          </cell>
          <cell r="P286">
            <v>0</v>
          </cell>
          <cell r="Q286">
            <v>0</v>
          </cell>
          <cell r="R286">
            <v>0</v>
          </cell>
        </row>
        <row r="287">
          <cell r="E287">
            <v>42064</v>
          </cell>
          <cell r="F287">
            <v>42156</v>
          </cell>
          <cell r="G287">
            <v>42248</v>
          </cell>
          <cell r="H287">
            <v>41974</v>
          </cell>
          <cell r="K287" t="str">
            <v>Commercial</v>
          </cell>
          <cell r="L287">
            <v>0</v>
          </cell>
          <cell r="P287">
            <v>0</v>
          </cell>
          <cell r="Q287">
            <v>0</v>
          </cell>
          <cell r="R287">
            <v>0</v>
          </cell>
        </row>
        <row r="288">
          <cell r="E288">
            <v>42064</v>
          </cell>
          <cell r="F288">
            <v>42156</v>
          </cell>
          <cell r="G288">
            <v>42248</v>
          </cell>
          <cell r="H288">
            <v>41974</v>
          </cell>
          <cell r="K288" t="str">
            <v>Commercial</v>
          </cell>
          <cell r="L288">
            <v>0</v>
          </cell>
          <cell r="P288">
            <v>0</v>
          </cell>
          <cell r="Q288">
            <v>0</v>
          </cell>
          <cell r="R288">
            <v>0</v>
          </cell>
        </row>
        <row r="289">
          <cell r="E289">
            <v>42064</v>
          </cell>
          <cell r="F289">
            <v>42156</v>
          </cell>
          <cell r="G289">
            <v>42248</v>
          </cell>
          <cell r="H289">
            <v>41974</v>
          </cell>
          <cell r="K289" t="str">
            <v>Industrial</v>
          </cell>
          <cell r="L289">
            <v>0</v>
          </cell>
          <cell r="P289">
            <v>0</v>
          </cell>
          <cell r="Q289">
            <v>0</v>
          </cell>
          <cell r="R289">
            <v>0</v>
          </cell>
        </row>
        <row r="290">
          <cell r="E290">
            <v>42064</v>
          </cell>
          <cell r="F290">
            <v>42156</v>
          </cell>
          <cell r="G290">
            <v>42248</v>
          </cell>
          <cell r="H290">
            <v>41974</v>
          </cell>
          <cell r="K290" t="str">
            <v>Industrial</v>
          </cell>
          <cell r="L290">
            <v>0</v>
          </cell>
          <cell r="P290">
            <v>0</v>
          </cell>
          <cell r="Q290">
            <v>0</v>
          </cell>
          <cell r="R290">
            <v>0</v>
          </cell>
        </row>
        <row r="291">
          <cell r="E291">
            <v>42064</v>
          </cell>
          <cell r="F291">
            <v>42156</v>
          </cell>
          <cell r="G291">
            <v>42248</v>
          </cell>
          <cell r="H291">
            <v>41974</v>
          </cell>
          <cell r="K291" t="str">
            <v>Industrial</v>
          </cell>
          <cell r="L291">
            <v>0</v>
          </cell>
          <cell r="P291">
            <v>0</v>
          </cell>
          <cell r="Q291">
            <v>0</v>
          </cell>
          <cell r="R291">
            <v>0</v>
          </cell>
        </row>
        <row r="292">
          <cell r="E292">
            <v>42064</v>
          </cell>
          <cell r="F292">
            <v>42156</v>
          </cell>
          <cell r="G292">
            <v>42248</v>
          </cell>
          <cell r="H292">
            <v>41974</v>
          </cell>
          <cell r="K292" t="str">
            <v>Industrial</v>
          </cell>
          <cell r="L292">
            <v>0</v>
          </cell>
          <cell r="P292">
            <v>0</v>
          </cell>
          <cell r="Q292">
            <v>0</v>
          </cell>
          <cell r="R292">
            <v>0</v>
          </cell>
        </row>
        <row r="293">
          <cell r="E293">
            <v>42064</v>
          </cell>
          <cell r="F293">
            <v>42156</v>
          </cell>
          <cell r="G293">
            <v>42248</v>
          </cell>
          <cell r="H293">
            <v>41974</v>
          </cell>
          <cell r="K293" t="str">
            <v>Industrial</v>
          </cell>
          <cell r="L293">
            <v>0</v>
          </cell>
          <cell r="P293">
            <v>0</v>
          </cell>
          <cell r="Q293">
            <v>0</v>
          </cell>
          <cell r="R293">
            <v>0</v>
          </cell>
        </row>
        <row r="294">
          <cell r="E294">
            <v>42064</v>
          </cell>
          <cell r="F294">
            <v>42156</v>
          </cell>
          <cell r="G294">
            <v>42248</v>
          </cell>
          <cell r="H294">
            <v>41974</v>
          </cell>
          <cell r="K294" t="str">
            <v>Industrial</v>
          </cell>
          <cell r="L294">
            <v>0</v>
          </cell>
          <cell r="P294">
            <v>0</v>
          </cell>
          <cell r="Q294">
            <v>0</v>
          </cell>
          <cell r="R294">
            <v>0</v>
          </cell>
        </row>
        <row r="295">
          <cell r="E295">
            <v>42064</v>
          </cell>
          <cell r="F295">
            <v>42156</v>
          </cell>
          <cell r="G295">
            <v>42248</v>
          </cell>
          <cell r="H295">
            <v>41974</v>
          </cell>
          <cell r="K295" t="str">
            <v>Industrial</v>
          </cell>
          <cell r="L295">
            <v>0</v>
          </cell>
          <cell r="P295">
            <v>0</v>
          </cell>
          <cell r="Q295">
            <v>0</v>
          </cell>
          <cell r="R295">
            <v>0</v>
          </cell>
        </row>
        <row r="296">
          <cell r="E296">
            <v>42064</v>
          </cell>
          <cell r="F296">
            <v>42156</v>
          </cell>
          <cell r="G296">
            <v>42248</v>
          </cell>
          <cell r="H296">
            <v>41974</v>
          </cell>
          <cell r="K296" t="str">
            <v>Industrial</v>
          </cell>
          <cell r="L296">
            <v>0</v>
          </cell>
          <cell r="P296">
            <v>0</v>
          </cell>
          <cell r="Q296">
            <v>0</v>
          </cell>
          <cell r="R296">
            <v>0</v>
          </cell>
        </row>
        <row r="297">
          <cell r="E297">
            <v>42064</v>
          </cell>
          <cell r="F297">
            <v>42156</v>
          </cell>
          <cell r="G297">
            <v>42248</v>
          </cell>
          <cell r="H297">
            <v>41974</v>
          </cell>
          <cell r="K297" t="str">
            <v>Industrial</v>
          </cell>
          <cell r="L297">
            <v>0</v>
          </cell>
          <cell r="P297">
            <v>0</v>
          </cell>
          <cell r="Q297">
            <v>0</v>
          </cell>
          <cell r="R297">
            <v>0</v>
          </cell>
        </row>
        <row r="298">
          <cell r="E298">
            <v>42064</v>
          </cell>
          <cell r="F298">
            <v>42156</v>
          </cell>
          <cell r="G298">
            <v>42248</v>
          </cell>
          <cell r="H298">
            <v>42339</v>
          </cell>
          <cell r="K298" t="str">
            <v>Residential</v>
          </cell>
          <cell r="L298">
            <v>0</v>
          </cell>
          <cell r="P298">
            <v>0</v>
          </cell>
          <cell r="Q298">
            <v>0</v>
          </cell>
          <cell r="R298">
            <v>0</v>
          </cell>
        </row>
        <row r="299">
          <cell r="E299">
            <v>42064</v>
          </cell>
          <cell r="F299">
            <v>42156</v>
          </cell>
          <cell r="G299">
            <v>42248</v>
          </cell>
          <cell r="H299">
            <v>42339</v>
          </cell>
          <cell r="K299" t="str">
            <v>Commercial</v>
          </cell>
          <cell r="L299">
            <v>0</v>
          </cell>
          <cell r="P299">
            <v>0</v>
          </cell>
          <cell r="Q299">
            <v>0</v>
          </cell>
          <cell r="R299">
            <v>0</v>
          </cell>
        </row>
        <row r="300">
          <cell r="E300">
            <v>42064</v>
          </cell>
          <cell r="F300">
            <v>42156</v>
          </cell>
          <cell r="G300">
            <v>42248</v>
          </cell>
          <cell r="H300">
            <v>42339</v>
          </cell>
          <cell r="K300" t="str">
            <v>Commercial</v>
          </cell>
          <cell r="L300">
            <v>0</v>
          </cell>
          <cell r="P300">
            <v>0</v>
          </cell>
          <cell r="Q300">
            <v>0</v>
          </cell>
          <cell r="R300">
            <v>0</v>
          </cell>
        </row>
        <row r="301">
          <cell r="E301">
            <v>42064</v>
          </cell>
          <cell r="F301">
            <v>42156</v>
          </cell>
          <cell r="G301">
            <v>42248</v>
          </cell>
          <cell r="H301">
            <v>42339</v>
          </cell>
          <cell r="K301" t="str">
            <v>Commercial</v>
          </cell>
          <cell r="L301">
            <v>0</v>
          </cell>
          <cell r="P301">
            <v>0</v>
          </cell>
          <cell r="Q301">
            <v>0</v>
          </cell>
          <cell r="R301">
            <v>0</v>
          </cell>
        </row>
        <row r="302">
          <cell r="E302">
            <v>42064</v>
          </cell>
          <cell r="F302">
            <v>42156</v>
          </cell>
          <cell r="G302">
            <v>42248</v>
          </cell>
          <cell r="H302">
            <v>42339</v>
          </cell>
          <cell r="K302" t="str">
            <v>Commercial</v>
          </cell>
          <cell r="L302">
            <v>0</v>
          </cell>
          <cell r="P302">
            <v>0</v>
          </cell>
          <cell r="Q302">
            <v>0</v>
          </cell>
          <cell r="R302">
            <v>0</v>
          </cell>
        </row>
        <row r="303">
          <cell r="E303">
            <v>42064</v>
          </cell>
          <cell r="F303">
            <v>42156</v>
          </cell>
          <cell r="G303">
            <v>42248</v>
          </cell>
          <cell r="H303">
            <v>42339</v>
          </cell>
          <cell r="K303" t="str">
            <v>Commercial</v>
          </cell>
          <cell r="L303">
            <v>0</v>
          </cell>
          <cell r="P303">
            <v>0</v>
          </cell>
          <cell r="Q303">
            <v>0</v>
          </cell>
          <cell r="R303">
            <v>0</v>
          </cell>
        </row>
        <row r="304">
          <cell r="E304">
            <v>42064</v>
          </cell>
          <cell r="F304">
            <v>42156</v>
          </cell>
          <cell r="G304">
            <v>42248</v>
          </cell>
          <cell r="H304">
            <v>42339</v>
          </cell>
          <cell r="K304" t="str">
            <v>Commercial</v>
          </cell>
          <cell r="L304">
            <v>0</v>
          </cell>
          <cell r="P304">
            <v>0</v>
          </cell>
          <cell r="Q304">
            <v>0</v>
          </cell>
          <cell r="R304">
            <v>0</v>
          </cell>
        </row>
        <row r="305">
          <cell r="E305">
            <v>42064</v>
          </cell>
          <cell r="F305">
            <v>42156</v>
          </cell>
          <cell r="G305">
            <v>42248</v>
          </cell>
          <cell r="H305">
            <v>42339</v>
          </cell>
          <cell r="K305" t="str">
            <v>Commercial</v>
          </cell>
          <cell r="L305">
            <v>0</v>
          </cell>
          <cell r="P305">
            <v>0</v>
          </cell>
          <cell r="Q305">
            <v>0</v>
          </cell>
          <cell r="R305">
            <v>0</v>
          </cell>
        </row>
        <row r="306">
          <cell r="E306">
            <v>42064</v>
          </cell>
          <cell r="F306">
            <v>42156</v>
          </cell>
          <cell r="G306">
            <v>42248</v>
          </cell>
          <cell r="H306">
            <v>42339</v>
          </cell>
          <cell r="K306" t="str">
            <v>Commercial</v>
          </cell>
          <cell r="L306">
            <v>0</v>
          </cell>
          <cell r="P306">
            <v>0</v>
          </cell>
          <cell r="Q306">
            <v>0</v>
          </cell>
          <cell r="R306">
            <v>0</v>
          </cell>
        </row>
        <row r="307">
          <cell r="E307">
            <v>42064</v>
          </cell>
          <cell r="F307">
            <v>42156</v>
          </cell>
          <cell r="G307">
            <v>42248</v>
          </cell>
          <cell r="H307">
            <v>42339</v>
          </cell>
          <cell r="K307" t="str">
            <v>Commercial</v>
          </cell>
          <cell r="L307">
            <v>0</v>
          </cell>
          <cell r="P307">
            <v>0</v>
          </cell>
          <cell r="Q307">
            <v>0</v>
          </cell>
          <cell r="R307">
            <v>0</v>
          </cell>
        </row>
        <row r="308">
          <cell r="E308">
            <v>42064</v>
          </cell>
          <cell r="F308">
            <v>42156</v>
          </cell>
          <cell r="G308">
            <v>42248</v>
          </cell>
          <cell r="H308">
            <v>42339</v>
          </cell>
          <cell r="K308" t="str">
            <v>Commercial</v>
          </cell>
          <cell r="L308">
            <v>0</v>
          </cell>
          <cell r="P308">
            <v>0</v>
          </cell>
          <cell r="Q308">
            <v>0</v>
          </cell>
          <cell r="R308">
            <v>0</v>
          </cell>
        </row>
        <row r="309">
          <cell r="E309">
            <v>42064</v>
          </cell>
          <cell r="F309">
            <v>42156</v>
          </cell>
          <cell r="G309">
            <v>42248</v>
          </cell>
          <cell r="H309">
            <v>42339</v>
          </cell>
          <cell r="K309" t="str">
            <v>Commercial</v>
          </cell>
          <cell r="L309">
            <v>0</v>
          </cell>
          <cell r="P309">
            <v>0</v>
          </cell>
          <cell r="Q309">
            <v>0</v>
          </cell>
          <cell r="R309">
            <v>0</v>
          </cell>
        </row>
        <row r="310">
          <cell r="E310">
            <v>42064</v>
          </cell>
          <cell r="F310">
            <v>42156</v>
          </cell>
          <cell r="G310">
            <v>42248</v>
          </cell>
          <cell r="H310">
            <v>42339</v>
          </cell>
          <cell r="K310" t="str">
            <v>Commercial</v>
          </cell>
          <cell r="L310">
            <v>0</v>
          </cell>
          <cell r="P310">
            <v>0</v>
          </cell>
          <cell r="Q310">
            <v>0</v>
          </cell>
          <cell r="R310">
            <v>0</v>
          </cell>
        </row>
        <row r="311">
          <cell r="E311">
            <v>42064</v>
          </cell>
          <cell r="F311">
            <v>42156</v>
          </cell>
          <cell r="G311">
            <v>42248</v>
          </cell>
          <cell r="H311">
            <v>42339</v>
          </cell>
          <cell r="K311" t="str">
            <v>Commercial</v>
          </cell>
          <cell r="L311">
            <v>0</v>
          </cell>
          <cell r="P311">
            <v>0</v>
          </cell>
          <cell r="Q311">
            <v>0</v>
          </cell>
          <cell r="R311">
            <v>0</v>
          </cell>
        </row>
        <row r="312">
          <cell r="E312">
            <v>42064</v>
          </cell>
          <cell r="F312">
            <v>42156</v>
          </cell>
          <cell r="G312">
            <v>42248</v>
          </cell>
          <cell r="H312">
            <v>42339</v>
          </cell>
          <cell r="K312" t="str">
            <v>Commercial</v>
          </cell>
          <cell r="L312">
            <v>0</v>
          </cell>
          <cell r="P312">
            <v>0</v>
          </cell>
          <cell r="Q312">
            <v>0</v>
          </cell>
          <cell r="R312">
            <v>0</v>
          </cell>
        </row>
        <row r="313">
          <cell r="E313">
            <v>42064</v>
          </cell>
          <cell r="F313">
            <v>42156</v>
          </cell>
          <cell r="G313">
            <v>42248</v>
          </cell>
          <cell r="H313">
            <v>42339</v>
          </cell>
          <cell r="K313" t="str">
            <v>Commercial</v>
          </cell>
          <cell r="L313">
            <v>0</v>
          </cell>
          <cell r="P313">
            <v>0</v>
          </cell>
          <cell r="Q313">
            <v>0</v>
          </cell>
          <cell r="R313">
            <v>0</v>
          </cell>
        </row>
        <row r="314">
          <cell r="E314">
            <v>42064</v>
          </cell>
          <cell r="F314">
            <v>42156</v>
          </cell>
          <cell r="G314">
            <v>42248</v>
          </cell>
          <cell r="H314">
            <v>42339</v>
          </cell>
          <cell r="K314" t="str">
            <v>Commercial</v>
          </cell>
          <cell r="L314">
            <v>0</v>
          </cell>
          <cell r="P314">
            <v>0</v>
          </cell>
          <cell r="Q314">
            <v>0</v>
          </cell>
          <cell r="R314">
            <v>0</v>
          </cell>
        </row>
        <row r="315">
          <cell r="E315">
            <v>42064</v>
          </cell>
          <cell r="F315">
            <v>42156</v>
          </cell>
          <cell r="G315">
            <v>42248</v>
          </cell>
          <cell r="H315">
            <v>42339</v>
          </cell>
          <cell r="K315" t="str">
            <v>Commercial</v>
          </cell>
          <cell r="L315">
            <v>0</v>
          </cell>
          <cell r="P315">
            <v>0</v>
          </cell>
          <cell r="Q315">
            <v>0</v>
          </cell>
          <cell r="R315">
            <v>0</v>
          </cell>
        </row>
        <row r="316">
          <cell r="E316">
            <v>42064</v>
          </cell>
          <cell r="F316">
            <v>42156</v>
          </cell>
          <cell r="G316">
            <v>42248</v>
          </cell>
          <cell r="H316">
            <v>42339</v>
          </cell>
          <cell r="K316" t="str">
            <v>Commercial</v>
          </cell>
          <cell r="L316">
            <v>0</v>
          </cell>
          <cell r="P316">
            <v>0</v>
          </cell>
          <cell r="Q316">
            <v>0</v>
          </cell>
          <cell r="R316">
            <v>0</v>
          </cell>
        </row>
        <row r="317">
          <cell r="E317">
            <v>42064</v>
          </cell>
          <cell r="F317">
            <v>42156</v>
          </cell>
          <cell r="G317">
            <v>42248</v>
          </cell>
          <cell r="H317">
            <v>42339</v>
          </cell>
          <cell r="K317" t="str">
            <v>Commercial</v>
          </cell>
          <cell r="L317">
            <v>0</v>
          </cell>
          <cell r="P317">
            <v>0</v>
          </cell>
          <cell r="Q317">
            <v>0</v>
          </cell>
          <cell r="R317">
            <v>0</v>
          </cell>
        </row>
        <row r="318">
          <cell r="E318">
            <v>42064</v>
          </cell>
          <cell r="F318">
            <v>42156</v>
          </cell>
          <cell r="G318">
            <v>42248</v>
          </cell>
          <cell r="H318">
            <v>42339</v>
          </cell>
          <cell r="K318" t="str">
            <v>Commercial</v>
          </cell>
          <cell r="L318">
            <v>0</v>
          </cell>
          <cell r="P318">
            <v>0</v>
          </cell>
          <cell r="Q318">
            <v>0</v>
          </cell>
          <cell r="R318">
            <v>0</v>
          </cell>
        </row>
        <row r="319">
          <cell r="E319">
            <v>42064</v>
          </cell>
          <cell r="F319">
            <v>42156</v>
          </cell>
          <cell r="G319">
            <v>42248</v>
          </cell>
          <cell r="H319">
            <v>42339</v>
          </cell>
          <cell r="K319" t="str">
            <v>Commercial</v>
          </cell>
          <cell r="L319">
            <v>0</v>
          </cell>
          <cell r="P319">
            <v>0</v>
          </cell>
          <cell r="Q319">
            <v>0</v>
          </cell>
          <cell r="R319">
            <v>0</v>
          </cell>
        </row>
        <row r="320">
          <cell r="E320">
            <v>42064</v>
          </cell>
          <cell r="F320">
            <v>42156</v>
          </cell>
          <cell r="G320">
            <v>42248</v>
          </cell>
          <cell r="H320">
            <v>42339</v>
          </cell>
          <cell r="K320" t="str">
            <v>Commercial</v>
          </cell>
          <cell r="L320">
            <v>0</v>
          </cell>
          <cell r="P320">
            <v>0</v>
          </cell>
          <cell r="Q320">
            <v>0</v>
          </cell>
          <cell r="R320">
            <v>0</v>
          </cell>
        </row>
        <row r="321">
          <cell r="E321">
            <v>42064</v>
          </cell>
          <cell r="F321">
            <v>42156</v>
          </cell>
          <cell r="G321">
            <v>42248</v>
          </cell>
          <cell r="H321">
            <v>42339</v>
          </cell>
          <cell r="K321" t="str">
            <v>Commercial</v>
          </cell>
          <cell r="L321">
            <v>0</v>
          </cell>
          <cell r="P321">
            <v>0</v>
          </cell>
          <cell r="Q321">
            <v>0</v>
          </cell>
          <cell r="R321">
            <v>0</v>
          </cell>
        </row>
        <row r="322">
          <cell r="E322">
            <v>42064</v>
          </cell>
          <cell r="F322">
            <v>42156</v>
          </cell>
          <cell r="G322">
            <v>42248</v>
          </cell>
          <cell r="H322">
            <v>42339</v>
          </cell>
          <cell r="K322" t="str">
            <v>Commercial</v>
          </cell>
          <cell r="L322">
            <v>0</v>
          </cell>
          <cell r="P322">
            <v>0</v>
          </cell>
          <cell r="Q322">
            <v>0</v>
          </cell>
          <cell r="R322">
            <v>0</v>
          </cell>
        </row>
        <row r="323">
          <cell r="E323">
            <v>42064</v>
          </cell>
          <cell r="F323">
            <v>42156</v>
          </cell>
          <cell r="G323">
            <v>42248</v>
          </cell>
          <cell r="H323">
            <v>42339</v>
          </cell>
          <cell r="K323" t="str">
            <v>Commercial</v>
          </cell>
          <cell r="L323">
            <v>0</v>
          </cell>
          <cell r="P323">
            <v>0</v>
          </cell>
          <cell r="Q323">
            <v>0</v>
          </cell>
          <cell r="R323">
            <v>0</v>
          </cell>
        </row>
        <row r="324">
          <cell r="E324">
            <v>42064</v>
          </cell>
          <cell r="F324">
            <v>42156</v>
          </cell>
          <cell r="G324">
            <v>42248</v>
          </cell>
          <cell r="H324">
            <v>42339</v>
          </cell>
          <cell r="K324" t="str">
            <v>Commercial</v>
          </cell>
          <cell r="L324">
            <v>0</v>
          </cell>
          <cell r="P324">
            <v>0</v>
          </cell>
          <cell r="Q324">
            <v>0</v>
          </cell>
          <cell r="R324">
            <v>0</v>
          </cell>
        </row>
        <row r="325">
          <cell r="E325">
            <v>42064</v>
          </cell>
          <cell r="F325">
            <v>42156</v>
          </cell>
          <cell r="G325">
            <v>42248</v>
          </cell>
          <cell r="H325">
            <v>42339</v>
          </cell>
          <cell r="K325" t="str">
            <v>Commercial</v>
          </cell>
          <cell r="L325">
            <v>0</v>
          </cell>
          <cell r="P325">
            <v>0</v>
          </cell>
          <cell r="Q325">
            <v>0</v>
          </cell>
          <cell r="R325">
            <v>0</v>
          </cell>
        </row>
        <row r="326">
          <cell r="E326">
            <v>42064</v>
          </cell>
          <cell r="F326">
            <v>42156</v>
          </cell>
          <cell r="G326">
            <v>42248</v>
          </cell>
          <cell r="H326">
            <v>42339</v>
          </cell>
          <cell r="K326" t="str">
            <v>Commercial</v>
          </cell>
          <cell r="L326">
            <v>0</v>
          </cell>
          <cell r="P326">
            <v>0</v>
          </cell>
          <cell r="Q326">
            <v>0</v>
          </cell>
          <cell r="R326">
            <v>0</v>
          </cell>
        </row>
        <row r="327">
          <cell r="E327">
            <v>42064</v>
          </cell>
          <cell r="F327">
            <v>42156</v>
          </cell>
          <cell r="G327">
            <v>42248</v>
          </cell>
          <cell r="H327">
            <v>42339</v>
          </cell>
          <cell r="K327" t="str">
            <v>Commercial</v>
          </cell>
          <cell r="L327">
            <v>0</v>
          </cell>
          <cell r="P327">
            <v>0</v>
          </cell>
          <cell r="Q327">
            <v>0</v>
          </cell>
          <cell r="R327">
            <v>0</v>
          </cell>
        </row>
        <row r="328">
          <cell r="E328">
            <v>42064</v>
          </cell>
          <cell r="F328">
            <v>42156</v>
          </cell>
          <cell r="G328">
            <v>42248</v>
          </cell>
          <cell r="H328">
            <v>42339</v>
          </cell>
          <cell r="K328" t="str">
            <v>Commercial</v>
          </cell>
          <cell r="L328">
            <v>0</v>
          </cell>
          <cell r="P328">
            <v>0</v>
          </cell>
          <cell r="Q328">
            <v>0</v>
          </cell>
          <cell r="R328">
            <v>0</v>
          </cell>
        </row>
        <row r="329">
          <cell r="E329">
            <v>42064</v>
          </cell>
          <cell r="F329">
            <v>42156</v>
          </cell>
          <cell r="G329">
            <v>42248</v>
          </cell>
          <cell r="H329">
            <v>42339</v>
          </cell>
          <cell r="K329" t="str">
            <v>Commercial</v>
          </cell>
          <cell r="L329">
            <v>0</v>
          </cell>
          <cell r="P329">
            <v>0</v>
          </cell>
          <cell r="Q329">
            <v>0</v>
          </cell>
          <cell r="R329">
            <v>0</v>
          </cell>
        </row>
        <row r="330">
          <cell r="E330">
            <v>42064</v>
          </cell>
          <cell r="F330">
            <v>42156</v>
          </cell>
          <cell r="G330">
            <v>42248</v>
          </cell>
          <cell r="H330">
            <v>42339</v>
          </cell>
          <cell r="K330" t="str">
            <v>Commercial</v>
          </cell>
          <cell r="L330">
            <v>0</v>
          </cell>
          <cell r="P330">
            <v>0</v>
          </cell>
          <cell r="Q330">
            <v>0</v>
          </cell>
          <cell r="R330">
            <v>0</v>
          </cell>
        </row>
        <row r="331">
          <cell r="E331">
            <v>42064</v>
          </cell>
          <cell r="F331">
            <v>42156</v>
          </cell>
          <cell r="G331">
            <v>42248</v>
          </cell>
          <cell r="H331">
            <v>42339</v>
          </cell>
          <cell r="K331" t="str">
            <v>Industrial</v>
          </cell>
          <cell r="L331">
            <v>0</v>
          </cell>
          <cell r="P331">
            <v>0</v>
          </cell>
          <cell r="Q331">
            <v>0</v>
          </cell>
          <cell r="R331">
            <v>0</v>
          </cell>
        </row>
        <row r="332">
          <cell r="E332">
            <v>42064</v>
          </cell>
          <cell r="F332">
            <v>42156</v>
          </cell>
          <cell r="G332">
            <v>42248</v>
          </cell>
          <cell r="H332">
            <v>42339</v>
          </cell>
          <cell r="K332" t="str">
            <v>Industrial</v>
          </cell>
          <cell r="L332">
            <v>0</v>
          </cell>
          <cell r="P332">
            <v>0</v>
          </cell>
          <cell r="Q332">
            <v>0</v>
          </cell>
          <cell r="R332">
            <v>0</v>
          </cell>
        </row>
        <row r="333">
          <cell r="E333">
            <v>42064</v>
          </cell>
          <cell r="F333">
            <v>42156</v>
          </cell>
          <cell r="G333">
            <v>42248</v>
          </cell>
          <cell r="H333">
            <v>42339</v>
          </cell>
          <cell r="K333" t="str">
            <v>Industrial</v>
          </cell>
          <cell r="L333">
            <v>0</v>
          </cell>
          <cell r="P333">
            <v>0</v>
          </cell>
          <cell r="Q333">
            <v>0</v>
          </cell>
          <cell r="R333">
            <v>0</v>
          </cell>
        </row>
        <row r="334">
          <cell r="E334">
            <v>42064</v>
          </cell>
          <cell r="F334">
            <v>42156</v>
          </cell>
          <cell r="G334">
            <v>42248</v>
          </cell>
          <cell r="H334">
            <v>42339</v>
          </cell>
          <cell r="K334" t="str">
            <v>Industrial</v>
          </cell>
          <cell r="L334">
            <v>0</v>
          </cell>
          <cell r="P334">
            <v>0</v>
          </cell>
          <cell r="Q334">
            <v>0</v>
          </cell>
          <cell r="R334">
            <v>0</v>
          </cell>
        </row>
        <row r="335">
          <cell r="E335">
            <v>42064</v>
          </cell>
          <cell r="F335">
            <v>42156</v>
          </cell>
          <cell r="G335">
            <v>42248</v>
          </cell>
          <cell r="H335">
            <v>42339</v>
          </cell>
          <cell r="K335" t="str">
            <v>Industrial</v>
          </cell>
          <cell r="L335">
            <v>0</v>
          </cell>
          <cell r="P335">
            <v>0</v>
          </cell>
          <cell r="Q335">
            <v>0</v>
          </cell>
          <cell r="R335">
            <v>0</v>
          </cell>
        </row>
        <row r="336">
          <cell r="E336">
            <v>42064</v>
          </cell>
          <cell r="F336">
            <v>42156</v>
          </cell>
          <cell r="G336">
            <v>42248</v>
          </cell>
          <cell r="H336">
            <v>42339</v>
          </cell>
          <cell r="K336" t="str">
            <v>Industrial</v>
          </cell>
          <cell r="L336">
            <v>0</v>
          </cell>
          <cell r="P336">
            <v>0</v>
          </cell>
          <cell r="Q336">
            <v>0</v>
          </cell>
          <cell r="R336">
            <v>0</v>
          </cell>
        </row>
        <row r="337">
          <cell r="E337">
            <v>42064</v>
          </cell>
          <cell r="F337">
            <v>42156</v>
          </cell>
          <cell r="G337">
            <v>42248</v>
          </cell>
          <cell r="H337">
            <v>42339</v>
          </cell>
          <cell r="K337" t="str">
            <v>Industrial</v>
          </cell>
          <cell r="L337">
            <v>0</v>
          </cell>
          <cell r="P337">
            <v>0</v>
          </cell>
          <cell r="Q337">
            <v>0</v>
          </cell>
          <cell r="R337">
            <v>0</v>
          </cell>
        </row>
        <row r="338">
          <cell r="E338">
            <v>42064</v>
          </cell>
          <cell r="F338">
            <v>42156</v>
          </cell>
          <cell r="G338">
            <v>42248</v>
          </cell>
          <cell r="H338">
            <v>42339</v>
          </cell>
          <cell r="K338" t="str">
            <v>Industrial</v>
          </cell>
          <cell r="L338">
            <v>0</v>
          </cell>
          <cell r="P338">
            <v>0</v>
          </cell>
          <cell r="Q338">
            <v>0</v>
          </cell>
          <cell r="R338">
            <v>0</v>
          </cell>
        </row>
        <row r="339">
          <cell r="E339">
            <v>42064</v>
          </cell>
          <cell r="F339">
            <v>42156</v>
          </cell>
          <cell r="G339">
            <v>42248</v>
          </cell>
          <cell r="H339">
            <v>42339</v>
          </cell>
          <cell r="K339" t="str">
            <v>Industrial</v>
          </cell>
          <cell r="L339">
            <v>0</v>
          </cell>
          <cell r="P339">
            <v>0</v>
          </cell>
          <cell r="Q339">
            <v>0</v>
          </cell>
          <cell r="R339">
            <v>0</v>
          </cell>
        </row>
      </sheetData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Grid"/>
      <sheetName val="Lines"/>
      <sheetName val="Lines - Lookup"/>
      <sheetName val="Nodes"/>
      <sheetName val="Nodes - Lookup"/>
    </sheetNames>
    <sheetDataSet>
      <sheetData sheetId="0" refreshError="1"/>
      <sheetData sheetId="1"/>
      <sheetData sheetId="2">
        <row r="2">
          <cell r="C2" t="str">
            <v>Colour</v>
          </cell>
        </row>
        <row r="3">
          <cell r="B3" t="str">
            <v>Connection</v>
          </cell>
          <cell r="C3" t="str">
            <v>Green</v>
          </cell>
          <cell r="D3">
            <v>0</v>
          </cell>
          <cell r="E3">
            <v>255</v>
          </cell>
          <cell r="F3">
            <v>0</v>
          </cell>
          <cell r="G3">
            <v>6</v>
          </cell>
          <cell r="H3">
            <v>1</v>
          </cell>
          <cell r="I3">
            <v>1</v>
          </cell>
          <cell r="K3" t="str">
            <v>Black</v>
          </cell>
          <cell r="L3">
            <v>8</v>
          </cell>
          <cell r="M3">
            <v>8</v>
          </cell>
          <cell r="N3">
            <v>8</v>
          </cell>
        </row>
        <row r="4">
          <cell r="B4" t="str">
            <v>Interconnection</v>
          </cell>
          <cell r="C4" t="str">
            <v>Dark Grey</v>
          </cell>
          <cell r="D4">
            <v>180</v>
          </cell>
          <cell r="E4">
            <v>180</v>
          </cell>
          <cell r="F4">
            <v>180</v>
          </cell>
          <cell r="G4">
            <v>6</v>
          </cell>
          <cell r="H4">
            <v>1</v>
          </cell>
          <cell r="I4">
            <v>1</v>
          </cell>
          <cell r="K4" t="str">
            <v>Blue</v>
          </cell>
          <cell r="L4">
            <v>0</v>
          </cell>
          <cell r="M4">
            <v>0</v>
          </cell>
          <cell r="N4">
            <v>255</v>
          </cell>
        </row>
        <row r="5">
          <cell r="C5" t="str">
            <v>White</v>
          </cell>
          <cell r="D5">
            <v>255</v>
          </cell>
          <cell r="E5">
            <v>255</v>
          </cell>
          <cell r="F5">
            <v>255</v>
          </cell>
          <cell r="G5">
            <v>6</v>
          </cell>
          <cell r="H5">
            <v>1</v>
          </cell>
          <cell r="I5">
            <v>1</v>
          </cell>
          <cell r="K5" t="str">
            <v>Dark Grey</v>
          </cell>
          <cell r="L5">
            <v>180</v>
          </cell>
          <cell r="M5">
            <v>180</v>
          </cell>
          <cell r="N5">
            <v>180</v>
          </cell>
        </row>
        <row r="6">
          <cell r="C6" t="str">
            <v>White</v>
          </cell>
          <cell r="D6">
            <v>255</v>
          </cell>
          <cell r="E6">
            <v>255</v>
          </cell>
          <cell r="F6">
            <v>255</v>
          </cell>
          <cell r="G6">
            <v>4</v>
          </cell>
          <cell r="H6">
            <v>1</v>
          </cell>
          <cell r="I6">
            <v>1</v>
          </cell>
          <cell r="K6" t="str">
            <v>Green</v>
          </cell>
          <cell r="L6">
            <v>0</v>
          </cell>
          <cell r="M6">
            <v>255</v>
          </cell>
          <cell r="N6">
            <v>0</v>
          </cell>
        </row>
        <row r="7">
          <cell r="C7" t="str">
            <v>White</v>
          </cell>
          <cell r="D7">
            <v>255</v>
          </cell>
          <cell r="E7">
            <v>255</v>
          </cell>
          <cell r="F7">
            <v>255</v>
          </cell>
          <cell r="G7">
            <v>4</v>
          </cell>
          <cell r="H7">
            <v>1</v>
          </cell>
          <cell r="I7">
            <v>1</v>
          </cell>
          <cell r="K7" t="str">
            <v>Lt Grey</v>
          </cell>
          <cell r="L7">
            <v>240</v>
          </cell>
          <cell r="M7">
            <v>240</v>
          </cell>
          <cell r="N7">
            <v>240</v>
          </cell>
        </row>
        <row r="8">
          <cell r="C8" t="str">
            <v>White</v>
          </cell>
          <cell r="D8">
            <v>255</v>
          </cell>
          <cell r="E8">
            <v>255</v>
          </cell>
          <cell r="F8">
            <v>255</v>
          </cell>
          <cell r="G8">
            <v>4</v>
          </cell>
          <cell r="H8">
            <v>1</v>
          </cell>
          <cell r="I8">
            <v>1</v>
          </cell>
          <cell r="K8" t="str">
            <v>Red</v>
          </cell>
          <cell r="L8">
            <v>255</v>
          </cell>
        </row>
        <row r="9">
          <cell r="C9" t="str">
            <v>White</v>
          </cell>
          <cell r="D9">
            <v>255</v>
          </cell>
          <cell r="E9">
            <v>255</v>
          </cell>
          <cell r="F9">
            <v>255</v>
          </cell>
          <cell r="G9">
            <v>4</v>
          </cell>
          <cell r="H9">
            <v>1</v>
          </cell>
          <cell r="I9">
            <v>1</v>
          </cell>
          <cell r="K9" t="str">
            <v>White</v>
          </cell>
          <cell r="L9">
            <v>255</v>
          </cell>
          <cell r="M9">
            <v>255</v>
          </cell>
          <cell r="N9">
            <v>255</v>
          </cell>
        </row>
        <row r="10">
          <cell r="C10" t="str">
            <v>White</v>
          </cell>
          <cell r="D10">
            <v>255</v>
          </cell>
          <cell r="E10">
            <v>255</v>
          </cell>
          <cell r="F10">
            <v>255</v>
          </cell>
          <cell r="G10">
            <v>4</v>
          </cell>
          <cell r="H10">
            <v>1</v>
          </cell>
          <cell r="I10">
            <v>1</v>
          </cell>
        </row>
        <row r="11">
          <cell r="C11" t="str">
            <v>White</v>
          </cell>
          <cell r="D11">
            <v>255</v>
          </cell>
          <cell r="E11">
            <v>255</v>
          </cell>
          <cell r="F11">
            <v>255</v>
          </cell>
          <cell r="G11">
            <v>4</v>
          </cell>
          <cell r="H11">
            <v>1</v>
          </cell>
          <cell r="I11">
            <v>1</v>
          </cell>
        </row>
        <row r="13">
          <cell r="C13" t="str">
            <v>Line_Type</v>
          </cell>
        </row>
        <row r="14">
          <cell r="C14" t="str">
            <v>Connection</v>
          </cell>
        </row>
        <row r="15">
          <cell r="C15" t="str">
            <v>Interconnection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 t="str">
            <v>Connection</v>
          </cell>
        </row>
        <row r="24">
          <cell r="C24" t="str">
            <v>Interconnection</v>
          </cell>
        </row>
        <row r="25">
          <cell r="C25" t="str">
            <v>Interconnection</v>
          </cell>
        </row>
        <row r="26">
          <cell r="C26" t="str">
            <v>Interconnection</v>
          </cell>
        </row>
        <row r="27">
          <cell r="C27" t="str">
            <v>Interconnection</v>
          </cell>
        </row>
        <row r="28">
          <cell r="C28" t="str">
            <v>Connection</v>
          </cell>
        </row>
        <row r="29">
          <cell r="C29" t="str">
            <v>Interconnection</v>
          </cell>
        </row>
        <row r="30">
          <cell r="C30" t="str">
            <v>Interconnection</v>
          </cell>
        </row>
        <row r="31">
          <cell r="C31" t="str">
            <v>Connection</v>
          </cell>
        </row>
        <row r="32">
          <cell r="C32" t="str">
            <v>Interconnection</v>
          </cell>
        </row>
        <row r="33">
          <cell r="C33" t="str">
            <v>Interconnection</v>
          </cell>
        </row>
        <row r="34">
          <cell r="C34" t="str">
            <v>Interconnection</v>
          </cell>
        </row>
        <row r="35">
          <cell r="C35" t="str">
            <v>Interconnection</v>
          </cell>
        </row>
        <row r="36">
          <cell r="C36" t="str">
            <v>Interconnection</v>
          </cell>
        </row>
        <row r="37">
          <cell r="C37" t="str">
            <v>Interconnection</v>
          </cell>
        </row>
        <row r="38">
          <cell r="C38" t="str">
            <v>Interconnection</v>
          </cell>
        </row>
        <row r="39">
          <cell r="C39" t="str">
            <v>Connection</v>
          </cell>
        </row>
        <row r="40">
          <cell r="C40" t="str">
            <v>Interconnection</v>
          </cell>
        </row>
        <row r="41">
          <cell r="C41" t="str">
            <v>Interconnection</v>
          </cell>
        </row>
        <row r="42">
          <cell r="C42" t="str">
            <v>Interconnection</v>
          </cell>
        </row>
        <row r="43">
          <cell r="C43" t="str">
            <v>Connection</v>
          </cell>
        </row>
        <row r="44">
          <cell r="C44" t="str">
            <v>Interconnection</v>
          </cell>
        </row>
        <row r="45">
          <cell r="C45" t="str">
            <v>Interconnection</v>
          </cell>
        </row>
        <row r="46">
          <cell r="C46" t="str">
            <v>Interconnection</v>
          </cell>
        </row>
        <row r="47">
          <cell r="C47" t="str">
            <v>Interconnection</v>
          </cell>
        </row>
        <row r="48">
          <cell r="C48" t="str">
            <v>Interconnection</v>
          </cell>
        </row>
        <row r="49">
          <cell r="C49" t="str">
            <v>Interconnection</v>
          </cell>
        </row>
        <row r="50">
          <cell r="C50" t="str">
            <v>Interconnection</v>
          </cell>
        </row>
        <row r="51">
          <cell r="C51" t="str">
            <v>Connection</v>
          </cell>
        </row>
        <row r="52">
          <cell r="C52" t="str">
            <v>Interconnection</v>
          </cell>
        </row>
        <row r="53">
          <cell r="C53" t="str">
            <v>Interconnection</v>
          </cell>
        </row>
        <row r="54">
          <cell r="C54" t="str">
            <v>Interconnection</v>
          </cell>
        </row>
        <row r="55">
          <cell r="C55" t="str">
            <v>Connection</v>
          </cell>
        </row>
        <row r="56">
          <cell r="C56" t="str">
            <v>Interconnection</v>
          </cell>
        </row>
        <row r="57">
          <cell r="C57" t="str">
            <v>Interconnection</v>
          </cell>
        </row>
        <row r="58">
          <cell r="C58" t="str">
            <v>Interconnection</v>
          </cell>
        </row>
        <row r="59">
          <cell r="C59" t="str">
            <v>Interconnection</v>
          </cell>
        </row>
        <row r="60">
          <cell r="C60" t="str">
            <v>Connection</v>
          </cell>
        </row>
        <row r="61">
          <cell r="C61" t="str">
            <v>Interconnection</v>
          </cell>
        </row>
        <row r="62">
          <cell r="C62" t="str">
            <v>Connection</v>
          </cell>
        </row>
        <row r="63">
          <cell r="C63" t="str">
            <v>Connection</v>
          </cell>
        </row>
        <row r="64">
          <cell r="C64" t="str">
            <v>Interconnection</v>
          </cell>
        </row>
        <row r="65">
          <cell r="C65" t="str">
            <v>Interconnection</v>
          </cell>
        </row>
        <row r="66">
          <cell r="C66" t="str">
            <v>Interconnection</v>
          </cell>
        </row>
        <row r="67">
          <cell r="C67" t="str">
            <v>Interconnection</v>
          </cell>
        </row>
        <row r="68">
          <cell r="C68" t="str">
            <v>Interconnection</v>
          </cell>
        </row>
        <row r="69">
          <cell r="C69" t="str">
            <v>Connection</v>
          </cell>
        </row>
        <row r="70">
          <cell r="C70" t="str">
            <v>Interconnection</v>
          </cell>
        </row>
        <row r="71">
          <cell r="C71" t="str">
            <v>Interconnection</v>
          </cell>
        </row>
        <row r="72">
          <cell r="C72" t="str">
            <v>Interconnection</v>
          </cell>
        </row>
        <row r="73">
          <cell r="C73" t="str">
            <v>Interconnection</v>
          </cell>
        </row>
        <row r="74">
          <cell r="C74" t="str">
            <v>Interconnection</v>
          </cell>
        </row>
        <row r="75">
          <cell r="C75" t="str">
            <v>Interconnection</v>
          </cell>
        </row>
        <row r="76">
          <cell r="C76" t="str">
            <v>Connection</v>
          </cell>
        </row>
        <row r="77">
          <cell r="C77" t="str">
            <v>Connection</v>
          </cell>
        </row>
        <row r="78">
          <cell r="C78" t="str">
            <v>Interconnection</v>
          </cell>
        </row>
        <row r="79">
          <cell r="C79" t="str">
            <v>Connection</v>
          </cell>
        </row>
        <row r="80">
          <cell r="C80" t="str">
            <v>Connection</v>
          </cell>
        </row>
        <row r="81">
          <cell r="C81" t="str">
            <v>Interconnection</v>
          </cell>
        </row>
        <row r="82">
          <cell r="C82" t="str">
            <v>Connection</v>
          </cell>
        </row>
        <row r="83">
          <cell r="C83" t="str">
            <v>Interconnection</v>
          </cell>
        </row>
        <row r="84">
          <cell r="C84" t="str">
            <v>Interconnection</v>
          </cell>
        </row>
        <row r="85">
          <cell r="C85" t="str">
            <v>Connection</v>
          </cell>
        </row>
        <row r="86">
          <cell r="C86" t="str">
            <v>Connection</v>
          </cell>
        </row>
        <row r="87">
          <cell r="C87" t="str">
            <v>Interconnection</v>
          </cell>
        </row>
        <row r="88">
          <cell r="C88" t="str">
            <v>Interconnection</v>
          </cell>
        </row>
        <row r="89">
          <cell r="C89" t="str">
            <v>Interconnection</v>
          </cell>
        </row>
        <row r="90">
          <cell r="C90" t="str">
            <v>Interconnection</v>
          </cell>
        </row>
        <row r="91">
          <cell r="C91" t="str">
            <v>Interconnection</v>
          </cell>
        </row>
        <row r="92">
          <cell r="C92" t="str">
            <v>Interconnection</v>
          </cell>
        </row>
        <row r="93">
          <cell r="C93" t="str">
            <v>Connection</v>
          </cell>
        </row>
        <row r="94">
          <cell r="C94" t="str">
            <v>Connection</v>
          </cell>
        </row>
        <row r="95">
          <cell r="C95" t="str">
            <v>Interconnection</v>
          </cell>
        </row>
        <row r="96">
          <cell r="C96" t="str">
            <v>Interconnection</v>
          </cell>
        </row>
        <row r="97">
          <cell r="C97" t="str">
            <v>Interconnection</v>
          </cell>
        </row>
        <row r="98">
          <cell r="C98" t="str">
            <v>Connection</v>
          </cell>
        </row>
        <row r="99">
          <cell r="C99" t="str">
            <v>Connection</v>
          </cell>
        </row>
        <row r="100">
          <cell r="C100" t="str">
            <v>Interconnection</v>
          </cell>
        </row>
        <row r="101">
          <cell r="C101" t="str">
            <v>Connection</v>
          </cell>
        </row>
        <row r="102">
          <cell r="C102" t="str">
            <v>Interconnection</v>
          </cell>
        </row>
        <row r="103">
          <cell r="C103" t="str">
            <v>Interconnection</v>
          </cell>
        </row>
        <row r="104">
          <cell r="C104" t="str">
            <v>Interconnection</v>
          </cell>
        </row>
        <row r="105">
          <cell r="C105" t="str">
            <v>Interconnection</v>
          </cell>
        </row>
        <row r="106">
          <cell r="C106" t="str">
            <v>Interconnection</v>
          </cell>
        </row>
        <row r="107">
          <cell r="C107" t="str">
            <v>Interconnection</v>
          </cell>
        </row>
        <row r="108">
          <cell r="C108" t="str">
            <v>Interconnection</v>
          </cell>
        </row>
        <row r="109">
          <cell r="C109" t="str">
            <v>Connection</v>
          </cell>
        </row>
        <row r="110">
          <cell r="C110" t="str">
            <v>Interconnection</v>
          </cell>
        </row>
        <row r="111">
          <cell r="C111" t="str">
            <v>Interconnection</v>
          </cell>
        </row>
        <row r="112">
          <cell r="C112" t="str">
            <v>Interconnection</v>
          </cell>
        </row>
        <row r="113">
          <cell r="C113" t="str">
            <v>Interconnection</v>
          </cell>
        </row>
        <row r="114">
          <cell r="C114" t="str">
            <v>Interconnection</v>
          </cell>
        </row>
        <row r="115">
          <cell r="C115" t="str">
            <v>Interconnection</v>
          </cell>
        </row>
        <row r="116">
          <cell r="C116" t="str">
            <v>Connection</v>
          </cell>
        </row>
        <row r="117">
          <cell r="C117" t="str">
            <v>Connection</v>
          </cell>
        </row>
        <row r="118">
          <cell r="C118" t="str">
            <v>Connection</v>
          </cell>
        </row>
        <row r="119">
          <cell r="C119" t="str">
            <v>Connection</v>
          </cell>
        </row>
        <row r="120">
          <cell r="C120" t="str">
            <v>Connection</v>
          </cell>
        </row>
        <row r="121">
          <cell r="C121" t="str">
            <v>Interconnection</v>
          </cell>
        </row>
        <row r="122">
          <cell r="C122" t="str">
            <v>Interconnection</v>
          </cell>
        </row>
        <row r="123">
          <cell r="C123" t="str">
            <v>Interconnection</v>
          </cell>
        </row>
        <row r="124">
          <cell r="C124" t="str">
            <v>Interconnection</v>
          </cell>
        </row>
        <row r="125">
          <cell r="C125" t="str">
            <v>Interconnection</v>
          </cell>
        </row>
        <row r="126">
          <cell r="C126" t="str">
            <v>Interconnection</v>
          </cell>
        </row>
        <row r="127">
          <cell r="C127" t="str">
            <v>Interconnection</v>
          </cell>
        </row>
        <row r="128">
          <cell r="C128" t="str">
            <v>Interconnection</v>
          </cell>
        </row>
        <row r="129">
          <cell r="C129" t="str">
            <v>Interconnection</v>
          </cell>
        </row>
        <row r="130">
          <cell r="C130" t="str">
            <v>Interconnection</v>
          </cell>
        </row>
        <row r="131">
          <cell r="C131" t="str">
            <v>Interconnection</v>
          </cell>
        </row>
        <row r="132">
          <cell r="C132" t="str">
            <v>Interconnection</v>
          </cell>
        </row>
        <row r="133">
          <cell r="C133" t="str">
            <v>Connection</v>
          </cell>
        </row>
        <row r="134">
          <cell r="C134" t="str">
            <v>Interconnection</v>
          </cell>
        </row>
        <row r="135">
          <cell r="C135" t="str">
            <v>Interconnection</v>
          </cell>
        </row>
        <row r="136">
          <cell r="C136" t="str">
            <v>Connection</v>
          </cell>
        </row>
        <row r="137">
          <cell r="C137" t="str">
            <v>Interconnection</v>
          </cell>
        </row>
        <row r="138">
          <cell r="C138" t="str">
            <v>Interconnection</v>
          </cell>
        </row>
        <row r="139">
          <cell r="C139" t="str">
            <v>Interconnection</v>
          </cell>
        </row>
        <row r="140">
          <cell r="C140" t="str">
            <v>Interconnection</v>
          </cell>
        </row>
        <row r="141">
          <cell r="C141" t="str">
            <v>Interconnection</v>
          </cell>
        </row>
        <row r="142">
          <cell r="C142" t="str">
            <v>Interconnection</v>
          </cell>
        </row>
        <row r="143">
          <cell r="C143" t="str">
            <v>Interconnection</v>
          </cell>
        </row>
        <row r="144">
          <cell r="C144" t="str">
            <v>Interconnection</v>
          </cell>
        </row>
        <row r="145">
          <cell r="C145" t="str">
            <v>Interconnection</v>
          </cell>
        </row>
        <row r="146">
          <cell r="C146" t="str">
            <v>Connection</v>
          </cell>
        </row>
        <row r="147">
          <cell r="C147" t="str">
            <v>Interconnection</v>
          </cell>
        </row>
        <row r="148">
          <cell r="C148" t="str">
            <v>Interconnection</v>
          </cell>
        </row>
        <row r="149">
          <cell r="C149" t="str">
            <v>Interconnection</v>
          </cell>
        </row>
        <row r="150">
          <cell r="C150" t="str">
            <v>Interconnection</v>
          </cell>
        </row>
        <row r="151">
          <cell r="C151" t="str">
            <v>Interconnection</v>
          </cell>
        </row>
        <row r="152">
          <cell r="C152" t="str">
            <v>Interconnection</v>
          </cell>
        </row>
        <row r="153">
          <cell r="C153" t="str">
            <v>Interconnection</v>
          </cell>
        </row>
        <row r="154">
          <cell r="C154" t="str">
            <v>Interconnection</v>
          </cell>
        </row>
        <row r="155">
          <cell r="C155" t="str">
            <v>Interconnection</v>
          </cell>
        </row>
        <row r="156">
          <cell r="C156" t="str">
            <v>Connection</v>
          </cell>
        </row>
        <row r="157">
          <cell r="C157" t="str">
            <v>Interconnection</v>
          </cell>
        </row>
        <row r="158">
          <cell r="C158" t="str">
            <v>Interconnection</v>
          </cell>
        </row>
        <row r="159">
          <cell r="C159" t="str">
            <v>Interconnection</v>
          </cell>
        </row>
        <row r="160">
          <cell r="C160" t="str">
            <v>Interconnection</v>
          </cell>
        </row>
        <row r="161">
          <cell r="C161" t="str">
            <v>Interconnection</v>
          </cell>
        </row>
        <row r="162">
          <cell r="C162" t="str">
            <v>Interconnection</v>
          </cell>
        </row>
        <row r="163">
          <cell r="C163" t="str">
            <v>Interconnection</v>
          </cell>
        </row>
        <row r="164">
          <cell r="C164" t="str">
            <v>Connection</v>
          </cell>
        </row>
        <row r="165">
          <cell r="C165" t="str">
            <v>Connection</v>
          </cell>
        </row>
        <row r="166">
          <cell r="C166" t="str">
            <v>Interconnection</v>
          </cell>
        </row>
        <row r="167">
          <cell r="C167" t="str">
            <v>Interconnection</v>
          </cell>
        </row>
        <row r="168">
          <cell r="C168" t="str">
            <v>Interconnection</v>
          </cell>
        </row>
        <row r="169">
          <cell r="C169" t="str">
            <v>Interconnection</v>
          </cell>
        </row>
        <row r="170">
          <cell r="C170" t="str">
            <v>Interconnection</v>
          </cell>
        </row>
        <row r="171">
          <cell r="C171" t="str">
            <v>Connection</v>
          </cell>
        </row>
        <row r="172">
          <cell r="C172" t="str">
            <v>Connection</v>
          </cell>
        </row>
        <row r="173">
          <cell r="C173" t="str">
            <v>Connection</v>
          </cell>
        </row>
        <row r="174">
          <cell r="C174" t="str">
            <v>Interconnection</v>
          </cell>
        </row>
        <row r="175">
          <cell r="C175" t="str">
            <v>Interconnection</v>
          </cell>
        </row>
        <row r="176">
          <cell r="C176" t="str">
            <v>Interconnection</v>
          </cell>
        </row>
        <row r="177">
          <cell r="C177" t="str">
            <v>Interconnection</v>
          </cell>
        </row>
        <row r="178">
          <cell r="C178" t="str">
            <v>Interconnection</v>
          </cell>
        </row>
        <row r="179">
          <cell r="C179" t="str">
            <v>Interconnection</v>
          </cell>
        </row>
        <row r="180">
          <cell r="C180" t="str">
            <v>Connection</v>
          </cell>
        </row>
        <row r="181">
          <cell r="C181" t="str">
            <v>Connection</v>
          </cell>
        </row>
        <row r="182">
          <cell r="C182" t="str">
            <v>Interconnection</v>
          </cell>
        </row>
        <row r="183">
          <cell r="C183" t="str">
            <v>Interconnection</v>
          </cell>
        </row>
        <row r="184">
          <cell r="C184" t="str">
            <v>Interconnection</v>
          </cell>
        </row>
        <row r="185">
          <cell r="C185" t="str">
            <v>Connection</v>
          </cell>
        </row>
        <row r="186">
          <cell r="C186" t="str">
            <v>Connection</v>
          </cell>
        </row>
        <row r="187">
          <cell r="C187" t="str">
            <v>Connection</v>
          </cell>
        </row>
        <row r="188">
          <cell r="C188" t="str">
            <v>Connection</v>
          </cell>
        </row>
        <row r="189">
          <cell r="C189" t="str">
            <v>Connection</v>
          </cell>
        </row>
        <row r="190">
          <cell r="C190" t="str">
            <v>Connection</v>
          </cell>
        </row>
        <row r="191">
          <cell r="C191" t="str">
            <v>Connection</v>
          </cell>
        </row>
        <row r="192">
          <cell r="C192" t="str">
            <v>Connection</v>
          </cell>
        </row>
        <row r="193">
          <cell r="C193" t="str">
            <v>Connection</v>
          </cell>
        </row>
        <row r="194">
          <cell r="C194" t="str">
            <v>Interconnection</v>
          </cell>
        </row>
        <row r="195">
          <cell r="C195" t="str">
            <v>Interconnection</v>
          </cell>
        </row>
        <row r="196">
          <cell r="C196" t="str">
            <v>Interconnection</v>
          </cell>
        </row>
        <row r="197">
          <cell r="C197" t="str">
            <v>Interconnection</v>
          </cell>
        </row>
        <row r="198">
          <cell r="C198" t="str">
            <v>Interconnection</v>
          </cell>
        </row>
        <row r="199">
          <cell r="C199" t="str">
            <v>Interconnection</v>
          </cell>
        </row>
        <row r="200">
          <cell r="C200" t="str">
            <v>Interconnection</v>
          </cell>
        </row>
        <row r="201">
          <cell r="C201" t="str">
            <v>Interconnection</v>
          </cell>
        </row>
        <row r="202">
          <cell r="C202" t="str">
            <v>Interconnection</v>
          </cell>
        </row>
        <row r="203">
          <cell r="C203" t="str">
            <v>Interconnection</v>
          </cell>
        </row>
        <row r="204">
          <cell r="C204" t="str">
            <v>Interconnection</v>
          </cell>
        </row>
        <row r="205">
          <cell r="C205" t="str">
            <v>Interconnection</v>
          </cell>
        </row>
        <row r="206">
          <cell r="C206" t="str">
            <v>Interconnection</v>
          </cell>
        </row>
        <row r="207">
          <cell r="C207" t="str">
            <v>Interconnection</v>
          </cell>
        </row>
        <row r="208">
          <cell r="C208" t="str">
            <v>Interconnection</v>
          </cell>
        </row>
        <row r="209">
          <cell r="C209" t="str">
            <v>Interconnection</v>
          </cell>
        </row>
        <row r="210">
          <cell r="C210" t="str">
            <v>Interconnection</v>
          </cell>
        </row>
        <row r="211">
          <cell r="C211" t="str">
            <v>Interconnection</v>
          </cell>
        </row>
        <row r="212">
          <cell r="C212" t="str">
            <v>Connection</v>
          </cell>
        </row>
        <row r="213">
          <cell r="C213" t="str">
            <v>Connection</v>
          </cell>
        </row>
        <row r="214">
          <cell r="C214" t="str">
            <v>Connection</v>
          </cell>
        </row>
        <row r="215">
          <cell r="C215" t="str">
            <v>Interconnection</v>
          </cell>
        </row>
        <row r="216">
          <cell r="C216" t="str">
            <v>Interconnection</v>
          </cell>
        </row>
        <row r="217">
          <cell r="C217" t="str">
            <v>Interconnection</v>
          </cell>
        </row>
        <row r="218">
          <cell r="C218" t="str">
            <v>Interconnection</v>
          </cell>
        </row>
        <row r="219">
          <cell r="C219" t="str">
            <v>Interconnection</v>
          </cell>
        </row>
        <row r="220">
          <cell r="C220" t="str">
            <v>Connection</v>
          </cell>
        </row>
        <row r="221">
          <cell r="C221" t="str">
            <v>Connection</v>
          </cell>
        </row>
        <row r="222">
          <cell r="C222" t="str">
            <v>Connection</v>
          </cell>
        </row>
        <row r="223">
          <cell r="C223" t="str">
            <v>Connection</v>
          </cell>
        </row>
        <row r="224">
          <cell r="C224" t="str">
            <v>Interconnection</v>
          </cell>
        </row>
        <row r="225">
          <cell r="C225" t="str">
            <v>Interconnection</v>
          </cell>
        </row>
        <row r="226">
          <cell r="C226" t="str">
            <v>Interconnection</v>
          </cell>
        </row>
        <row r="227">
          <cell r="C227" t="str">
            <v>Interconnection</v>
          </cell>
        </row>
        <row r="228">
          <cell r="C228" t="str">
            <v>Connection</v>
          </cell>
        </row>
        <row r="229">
          <cell r="C229" t="str">
            <v>Interconnection</v>
          </cell>
        </row>
        <row r="230">
          <cell r="C230" t="str">
            <v>Interconnection</v>
          </cell>
        </row>
        <row r="231">
          <cell r="C231" t="str">
            <v>Interconnection</v>
          </cell>
        </row>
        <row r="232">
          <cell r="C232" t="str">
            <v>Interconnection</v>
          </cell>
        </row>
        <row r="233">
          <cell r="C233" t="str">
            <v>Interconnection</v>
          </cell>
        </row>
        <row r="234">
          <cell r="C234" t="str">
            <v>Connection</v>
          </cell>
        </row>
        <row r="235">
          <cell r="C235" t="str">
            <v>Interconnection</v>
          </cell>
        </row>
        <row r="236">
          <cell r="C236" t="str">
            <v>Interconnection</v>
          </cell>
        </row>
        <row r="237">
          <cell r="C237" t="str">
            <v>Interconnection</v>
          </cell>
        </row>
        <row r="238">
          <cell r="C238" t="str">
            <v>Interconnection</v>
          </cell>
        </row>
        <row r="239">
          <cell r="C239" t="str">
            <v>Interconnection</v>
          </cell>
        </row>
        <row r="240">
          <cell r="C240" t="str">
            <v>Interconnection</v>
          </cell>
        </row>
        <row r="241">
          <cell r="C241" t="str">
            <v>Interconnection</v>
          </cell>
        </row>
        <row r="242">
          <cell r="C242" t="str">
            <v>Interconnection</v>
          </cell>
        </row>
        <row r="243">
          <cell r="C243" t="str">
            <v>Interconnection</v>
          </cell>
        </row>
        <row r="244">
          <cell r="C244" t="str">
            <v>Interconnection</v>
          </cell>
        </row>
        <row r="245">
          <cell r="C245" t="str">
            <v>Interconnection</v>
          </cell>
        </row>
        <row r="246">
          <cell r="C246" t="str">
            <v>Interconnection</v>
          </cell>
        </row>
        <row r="247">
          <cell r="C247" t="str">
            <v>Connection</v>
          </cell>
        </row>
        <row r="248">
          <cell r="C248" t="str">
            <v>Interconnection</v>
          </cell>
        </row>
        <row r="249">
          <cell r="C249" t="str">
            <v>Connection</v>
          </cell>
        </row>
        <row r="250">
          <cell r="C250" t="str">
            <v>Interconnection</v>
          </cell>
        </row>
        <row r="251">
          <cell r="C251" t="str">
            <v>Interconnection</v>
          </cell>
        </row>
        <row r="252">
          <cell r="C252" t="str">
            <v>Connection</v>
          </cell>
        </row>
        <row r="253">
          <cell r="C253" t="str">
            <v>Interconnection</v>
          </cell>
        </row>
        <row r="254">
          <cell r="C254" t="str">
            <v>Interconnection</v>
          </cell>
        </row>
        <row r="255">
          <cell r="C255" t="str">
            <v>Connection</v>
          </cell>
        </row>
        <row r="256">
          <cell r="C256" t="str">
            <v>Connection</v>
          </cell>
        </row>
        <row r="257">
          <cell r="C257" t="str">
            <v>Interconnection</v>
          </cell>
        </row>
        <row r="258">
          <cell r="C258" t="str">
            <v>Connection</v>
          </cell>
        </row>
        <row r="259">
          <cell r="C259" t="str">
            <v>Interconnection</v>
          </cell>
        </row>
        <row r="260">
          <cell r="C260" t="str">
            <v>Interconnection</v>
          </cell>
        </row>
        <row r="261">
          <cell r="C261" t="str">
            <v>Interconnection</v>
          </cell>
        </row>
        <row r="262">
          <cell r="C262" t="str">
            <v>Interconnection</v>
          </cell>
        </row>
        <row r="263">
          <cell r="C263" t="str">
            <v>Interconnection</v>
          </cell>
        </row>
        <row r="264">
          <cell r="C264" t="str">
            <v>Connection</v>
          </cell>
        </row>
        <row r="265">
          <cell r="C265" t="str">
            <v>Interconnection</v>
          </cell>
        </row>
        <row r="266">
          <cell r="C266" t="str">
            <v>Connection</v>
          </cell>
        </row>
        <row r="267">
          <cell r="C267" t="str">
            <v>Interconnection</v>
          </cell>
        </row>
        <row r="268">
          <cell r="C268" t="str">
            <v>Connection</v>
          </cell>
        </row>
        <row r="269">
          <cell r="C269" t="str">
            <v>Connection</v>
          </cell>
        </row>
        <row r="270">
          <cell r="C270" t="str">
            <v>Connection</v>
          </cell>
        </row>
        <row r="271">
          <cell r="C271" t="str">
            <v>Interconnection</v>
          </cell>
        </row>
        <row r="272">
          <cell r="C272" t="str">
            <v>Interconnection</v>
          </cell>
        </row>
        <row r="273">
          <cell r="C273" t="str">
            <v>Connection</v>
          </cell>
        </row>
        <row r="274">
          <cell r="C274" t="str">
            <v>Interconnection</v>
          </cell>
        </row>
        <row r="275">
          <cell r="C275" t="str">
            <v>Interconnection</v>
          </cell>
        </row>
        <row r="276">
          <cell r="C276" t="str">
            <v>Connection</v>
          </cell>
        </row>
        <row r="277">
          <cell r="C277" t="str">
            <v>Connection</v>
          </cell>
        </row>
        <row r="278">
          <cell r="C278" t="str">
            <v>Interconnection</v>
          </cell>
        </row>
        <row r="279">
          <cell r="C279" t="str">
            <v>Interconnection</v>
          </cell>
        </row>
        <row r="280">
          <cell r="C280" t="str">
            <v>Interconnection</v>
          </cell>
        </row>
        <row r="281">
          <cell r="C281" t="str">
            <v>Connection</v>
          </cell>
        </row>
        <row r="282">
          <cell r="C282" t="str">
            <v>Interconnection</v>
          </cell>
        </row>
        <row r="283">
          <cell r="C283" t="str">
            <v>Interconnection</v>
          </cell>
        </row>
        <row r="284">
          <cell r="C284" t="str">
            <v>Connection</v>
          </cell>
        </row>
      </sheetData>
      <sheetData sheetId="3" refreshError="1"/>
      <sheetData sheetId="4">
        <row r="2">
          <cell r="C2" t="str">
            <v>Shape</v>
          </cell>
          <cell r="G2" t="str">
            <v>Line</v>
          </cell>
        </row>
        <row r="3">
          <cell r="C3" t="str">
            <v>Colour</v>
          </cell>
          <cell r="G3" t="str">
            <v>Colour</v>
          </cell>
          <cell r="M3" t="str">
            <v>Colour</v>
          </cell>
        </row>
        <row r="4">
          <cell r="B4" t="str">
            <v>Connection</v>
          </cell>
          <cell r="C4" t="str">
            <v>Green</v>
          </cell>
          <cell r="D4">
            <v>0</v>
          </cell>
          <cell r="E4">
            <v>255</v>
          </cell>
          <cell r="F4">
            <v>0</v>
          </cell>
          <cell r="G4" t="str">
            <v>Green</v>
          </cell>
          <cell r="H4">
            <v>0</v>
          </cell>
          <cell r="I4">
            <v>255</v>
          </cell>
          <cell r="J4">
            <v>0</v>
          </cell>
          <cell r="K4">
            <v>0</v>
          </cell>
          <cell r="L4">
            <v>12</v>
          </cell>
          <cell r="M4" t="str">
            <v>Black</v>
          </cell>
          <cell r="N4">
            <v>1</v>
          </cell>
          <cell r="P4" t="str">
            <v>Black</v>
          </cell>
          <cell r="Q4">
            <v>8</v>
          </cell>
          <cell r="R4">
            <v>8</v>
          </cell>
          <cell r="S4">
            <v>8</v>
          </cell>
          <cell r="U4" t="str">
            <v>Black</v>
          </cell>
          <cell r="V4">
            <v>1</v>
          </cell>
        </row>
        <row r="5">
          <cell r="B5" t="str">
            <v>Deviation Point</v>
          </cell>
          <cell r="C5" t="str">
            <v>Blue</v>
          </cell>
          <cell r="D5">
            <v>0</v>
          </cell>
          <cell r="E5">
            <v>0</v>
          </cell>
          <cell r="F5">
            <v>255</v>
          </cell>
          <cell r="G5" t="str">
            <v>Blue</v>
          </cell>
          <cell r="H5">
            <v>0</v>
          </cell>
          <cell r="I5">
            <v>0</v>
          </cell>
          <cell r="J5">
            <v>255</v>
          </cell>
          <cell r="K5">
            <v>0</v>
          </cell>
          <cell r="L5">
            <v>9</v>
          </cell>
          <cell r="M5" t="str">
            <v>White</v>
          </cell>
          <cell r="N5">
            <v>2</v>
          </cell>
          <cell r="P5" t="str">
            <v>Blue</v>
          </cell>
          <cell r="Q5">
            <v>0</v>
          </cell>
          <cell r="R5">
            <v>0</v>
          </cell>
          <cell r="S5">
            <v>255</v>
          </cell>
          <cell r="U5" t="str">
            <v>Blue</v>
          </cell>
          <cell r="V5">
            <v>5</v>
          </cell>
        </row>
        <row r="6">
          <cell r="B6" t="str">
            <v>Interconnection</v>
          </cell>
          <cell r="C6" t="str">
            <v>Dark Grey</v>
          </cell>
          <cell r="D6">
            <v>180</v>
          </cell>
          <cell r="E6">
            <v>180</v>
          </cell>
          <cell r="F6">
            <v>180</v>
          </cell>
          <cell r="G6" t="str">
            <v>Dark Grey</v>
          </cell>
          <cell r="H6">
            <v>180</v>
          </cell>
          <cell r="I6">
            <v>180</v>
          </cell>
          <cell r="J6">
            <v>180</v>
          </cell>
          <cell r="K6">
            <v>0</v>
          </cell>
          <cell r="L6">
            <v>12</v>
          </cell>
          <cell r="M6" t="str">
            <v>Black</v>
          </cell>
          <cell r="N6">
            <v>1</v>
          </cell>
          <cell r="P6" t="str">
            <v>Dark Grey</v>
          </cell>
          <cell r="Q6">
            <v>180</v>
          </cell>
          <cell r="R6">
            <v>180</v>
          </cell>
          <cell r="S6">
            <v>180</v>
          </cell>
          <cell r="U6" t="str">
            <v>Green</v>
          </cell>
          <cell r="V6">
            <v>10</v>
          </cell>
        </row>
        <row r="7">
          <cell r="B7" t="str">
            <v>Interconn Dev Point</v>
          </cell>
          <cell r="C7" t="str">
            <v>Yellow</v>
          </cell>
          <cell r="D7">
            <v>255</v>
          </cell>
          <cell r="E7">
            <v>255</v>
          </cell>
          <cell r="F7">
            <v>0</v>
          </cell>
          <cell r="G7" t="str">
            <v>Yellow</v>
          </cell>
          <cell r="H7">
            <v>255</v>
          </cell>
          <cell r="I7">
            <v>255</v>
          </cell>
          <cell r="J7">
            <v>0</v>
          </cell>
          <cell r="K7">
            <v>0</v>
          </cell>
          <cell r="L7">
            <v>9</v>
          </cell>
          <cell r="M7" t="str">
            <v>White</v>
          </cell>
          <cell r="N7">
            <v>2</v>
          </cell>
          <cell r="P7" t="str">
            <v>Green</v>
          </cell>
          <cell r="Q7">
            <v>0</v>
          </cell>
          <cell r="R7">
            <v>255</v>
          </cell>
          <cell r="S7">
            <v>0</v>
          </cell>
          <cell r="U7" t="str">
            <v>Red</v>
          </cell>
          <cell r="V7">
            <v>3</v>
          </cell>
        </row>
        <row r="8">
          <cell r="B8" t="str">
            <v>HVDC</v>
          </cell>
          <cell r="C8" t="str">
            <v>Red</v>
          </cell>
          <cell r="D8">
            <v>255</v>
          </cell>
          <cell r="E8">
            <v>0</v>
          </cell>
          <cell r="F8">
            <v>0</v>
          </cell>
          <cell r="G8" t="str">
            <v>Red</v>
          </cell>
          <cell r="H8">
            <v>255</v>
          </cell>
          <cell r="I8">
            <v>0</v>
          </cell>
          <cell r="J8">
            <v>0</v>
          </cell>
          <cell r="K8">
            <v>0</v>
          </cell>
          <cell r="L8">
            <v>9</v>
          </cell>
          <cell r="M8" t="str">
            <v>White</v>
          </cell>
          <cell r="N8">
            <v>2</v>
          </cell>
          <cell r="P8" t="str">
            <v>Lt Grey</v>
          </cell>
          <cell r="Q8">
            <v>240</v>
          </cell>
          <cell r="R8">
            <v>240</v>
          </cell>
          <cell r="S8">
            <v>240</v>
          </cell>
          <cell r="U8" t="str">
            <v>White</v>
          </cell>
          <cell r="V8">
            <v>2</v>
          </cell>
        </row>
        <row r="9">
          <cell r="C9" t="str">
            <v>White</v>
          </cell>
          <cell r="D9">
            <v>255</v>
          </cell>
          <cell r="E9">
            <v>255</v>
          </cell>
          <cell r="F9">
            <v>255</v>
          </cell>
          <cell r="G9" t="str">
            <v>White</v>
          </cell>
          <cell r="H9">
            <v>255</v>
          </cell>
          <cell r="I9">
            <v>255</v>
          </cell>
          <cell r="J9">
            <v>255</v>
          </cell>
          <cell r="K9">
            <v>0</v>
          </cell>
          <cell r="L9">
            <v>12</v>
          </cell>
          <cell r="M9" t="str">
            <v>White</v>
          </cell>
          <cell r="N9">
            <v>2</v>
          </cell>
          <cell r="P9" t="str">
            <v>Orange</v>
          </cell>
          <cell r="Q9">
            <v>255</v>
          </cell>
          <cell r="R9">
            <v>100</v>
          </cell>
          <cell r="S9">
            <v>0</v>
          </cell>
        </row>
        <row r="10">
          <cell r="C10" t="str">
            <v>White</v>
          </cell>
          <cell r="D10">
            <v>255</v>
          </cell>
          <cell r="E10">
            <v>255</v>
          </cell>
          <cell r="F10">
            <v>255</v>
          </cell>
          <cell r="G10" t="str">
            <v>White</v>
          </cell>
          <cell r="H10">
            <v>255</v>
          </cell>
          <cell r="I10">
            <v>255</v>
          </cell>
          <cell r="J10">
            <v>255</v>
          </cell>
          <cell r="K10">
            <v>0</v>
          </cell>
          <cell r="L10">
            <v>12</v>
          </cell>
          <cell r="M10" t="str">
            <v>White</v>
          </cell>
          <cell r="N10">
            <v>2</v>
          </cell>
          <cell r="P10" t="str">
            <v>Red</v>
          </cell>
          <cell r="Q10">
            <v>255</v>
          </cell>
          <cell r="R10">
            <v>0</v>
          </cell>
          <cell r="S10">
            <v>0</v>
          </cell>
        </row>
        <row r="11">
          <cell r="C11" t="str">
            <v>White</v>
          </cell>
          <cell r="D11">
            <v>255</v>
          </cell>
          <cell r="E11">
            <v>255</v>
          </cell>
          <cell r="F11">
            <v>255</v>
          </cell>
          <cell r="G11" t="str">
            <v>White</v>
          </cell>
          <cell r="H11">
            <v>255</v>
          </cell>
          <cell r="I11">
            <v>255</v>
          </cell>
          <cell r="J11">
            <v>255</v>
          </cell>
          <cell r="K11">
            <v>0</v>
          </cell>
          <cell r="L11">
            <v>12</v>
          </cell>
          <cell r="M11" t="str">
            <v>White</v>
          </cell>
          <cell r="N11">
            <v>2</v>
          </cell>
          <cell r="P11" t="str">
            <v>White</v>
          </cell>
          <cell r="Q11">
            <v>255</v>
          </cell>
          <cell r="R11">
            <v>255</v>
          </cell>
          <cell r="S11">
            <v>255</v>
          </cell>
        </row>
        <row r="12">
          <cell r="C12" t="str">
            <v>White</v>
          </cell>
          <cell r="D12">
            <v>255</v>
          </cell>
          <cell r="E12">
            <v>255</v>
          </cell>
          <cell r="F12">
            <v>255</v>
          </cell>
          <cell r="G12" t="str">
            <v>White</v>
          </cell>
          <cell r="H12">
            <v>255</v>
          </cell>
          <cell r="I12">
            <v>255</v>
          </cell>
          <cell r="J12">
            <v>255</v>
          </cell>
          <cell r="K12">
            <v>0</v>
          </cell>
          <cell r="L12">
            <v>12</v>
          </cell>
          <cell r="M12" t="str">
            <v>White</v>
          </cell>
          <cell r="N12">
            <v>2</v>
          </cell>
          <cell r="P12" t="str">
            <v>Yellow</v>
          </cell>
          <cell r="Q12">
            <v>255</v>
          </cell>
          <cell r="R12">
            <v>255</v>
          </cell>
          <cell r="S12">
            <v>0</v>
          </cell>
        </row>
        <row r="13">
          <cell r="M13" t="str">
            <v>Number of nodes:</v>
          </cell>
        </row>
        <row r="14">
          <cell r="C14" t="str">
            <v>Line_Type</v>
          </cell>
          <cell r="M14" t="str">
            <v>Colour</v>
          </cell>
        </row>
        <row r="15">
          <cell r="C15" t="str">
            <v>Connection</v>
          </cell>
          <cell r="G15" t="str">
            <v>Green</v>
          </cell>
          <cell r="M15" t="str">
            <v>Black</v>
          </cell>
        </row>
        <row r="16">
          <cell r="C16" t="str">
            <v>Deviation Point</v>
          </cell>
          <cell r="G16" t="str">
            <v>Blue</v>
          </cell>
          <cell r="M16" t="str">
            <v>White</v>
          </cell>
        </row>
        <row r="17">
          <cell r="C17" t="str">
            <v>Interconnection</v>
          </cell>
          <cell r="G17" t="str">
            <v>Dark Grey</v>
          </cell>
          <cell r="M17" t="str">
            <v>Black</v>
          </cell>
        </row>
        <row r="18">
          <cell r="C18" t="str">
            <v>Interconn Dev Point</v>
          </cell>
          <cell r="G18" t="str">
            <v>Yellow</v>
          </cell>
          <cell r="M18" t="str">
            <v>White</v>
          </cell>
        </row>
        <row r="19">
          <cell r="C19" t="str">
            <v>HVDC</v>
          </cell>
          <cell r="G19" t="str">
            <v>Red</v>
          </cell>
          <cell r="M19" t="str">
            <v>White</v>
          </cell>
        </row>
        <row r="20">
          <cell r="C20">
            <v>0</v>
          </cell>
          <cell r="G20" t="str">
            <v>White</v>
          </cell>
          <cell r="M20" t="str">
            <v>White</v>
          </cell>
        </row>
        <row r="21">
          <cell r="C21">
            <v>0</v>
          </cell>
          <cell r="G21" t="str">
            <v>White</v>
          </cell>
          <cell r="M21" t="str">
            <v>White</v>
          </cell>
        </row>
        <row r="22">
          <cell r="C22">
            <v>0</v>
          </cell>
          <cell r="G22" t="str">
            <v>White</v>
          </cell>
          <cell r="M22" t="str">
            <v>White</v>
          </cell>
        </row>
        <row r="23">
          <cell r="C23">
            <v>0</v>
          </cell>
          <cell r="G23" t="str">
            <v>White</v>
          </cell>
          <cell r="M23" t="str">
            <v>White</v>
          </cell>
        </row>
        <row r="24">
          <cell r="C24" t="str">
            <v>Connection</v>
          </cell>
          <cell r="M24" t="str">
            <v>Black</v>
          </cell>
        </row>
        <row r="25">
          <cell r="C25" t="str">
            <v>Connection</v>
          </cell>
          <cell r="M25" t="str">
            <v>Black</v>
          </cell>
        </row>
        <row r="26">
          <cell r="C26" t="str">
            <v>Interconnection</v>
          </cell>
          <cell r="M26" t="str">
            <v>Black</v>
          </cell>
        </row>
        <row r="27">
          <cell r="C27" t="str">
            <v>Interconnection</v>
          </cell>
          <cell r="M27" t="str">
            <v>Black</v>
          </cell>
        </row>
        <row r="28">
          <cell r="C28" t="str">
            <v>Connection</v>
          </cell>
          <cell r="M28" t="str">
            <v>Black</v>
          </cell>
        </row>
        <row r="29">
          <cell r="C29" t="str">
            <v>Interconnection</v>
          </cell>
          <cell r="M29" t="str">
            <v>Black</v>
          </cell>
        </row>
        <row r="30">
          <cell r="C30" t="str">
            <v>Interconnection</v>
          </cell>
          <cell r="M30" t="str">
            <v>Black</v>
          </cell>
        </row>
        <row r="31">
          <cell r="C31" t="str">
            <v>Interconnection</v>
          </cell>
          <cell r="M31" t="str">
            <v>Black</v>
          </cell>
        </row>
        <row r="32">
          <cell r="C32" t="str">
            <v>Interconnection</v>
          </cell>
          <cell r="M32" t="str">
            <v>Black</v>
          </cell>
        </row>
        <row r="33">
          <cell r="C33" t="str">
            <v>Interconnection</v>
          </cell>
          <cell r="M33" t="str">
            <v>Black</v>
          </cell>
        </row>
        <row r="34">
          <cell r="C34" t="str">
            <v>Interconnection</v>
          </cell>
          <cell r="M34" t="str">
            <v>Black</v>
          </cell>
        </row>
        <row r="35">
          <cell r="C35" t="str">
            <v>Interconnection</v>
          </cell>
          <cell r="M35" t="str">
            <v>Black</v>
          </cell>
        </row>
        <row r="36">
          <cell r="C36" t="str">
            <v>Connection</v>
          </cell>
          <cell r="M36" t="str">
            <v>Black</v>
          </cell>
        </row>
        <row r="37">
          <cell r="C37" t="str">
            <v>Connection</v>
          </cell>
          <cell r="M37" t="str">
            <v>Black</v>
          </cell>
        </row>
        <row r="38">
          <cell r="C38" t="str">
            <v>Deviation Point</v>
          </cell>
          <cell r="M38" t="str">
            <v>White</v>
          </cell>
        </row>
        <row r="39">
          <cell r="C39" t="str">
            <v>Interconnection</v>
          </cell>
          <cell r="M39" t="str">
            <v>Black</v>
          </cell>
        </row>
        <row r="40">
          <cell r="C40" t="str">
            <v>Deviation Point</v>
          </cell>
          <cell r="M40" t="str">
            <v>White</v>
          </cell>
        </row>
        <row r="41">
          <cell r="C41" t="str">
            <v>HVDC</v>
          </cell>
          <cell r="M41" t="str">
            <v>White</v>
          </cell>
        </row>
        <row r="42">
          <cell r="C42" t="str">
            <v>Interconnection</v>
          </cell>
          <cell r="M42" t="str">
            <v>Black</v>
          </cell>
        </row>
        <row r="43">
          <cell r="C43" t="str">
            <v>Interconnection</v>
          </cell>
          <cell r="M43" t="str">
            <v>Black</v>
          </cell>
        </row>
        <row r="44">
          <cell r="C44" t="str">
            <v>Interconnection</v>
          </cell>
          <cell r="M44" t="str">
            <v>Black</v>
          </cell>
        </row>
        <row r="45">
          <cell r="C45" t="str">
            <v>Interconnection</v>
          </cell>
          <cell r="M45" t="str">
            <v>Black</v>
          </cell>
        </row>
        <row r="46">
          <cell r="C46" t="str">
            <v>Connection</v>
          </cell>
          <cell r="M46" t="str">
            <v>Black</v>
          </cell>
        </row>
        <row r="47">
          <cell r="C47" t="str">
            <v>Deviation Point</v>
          </cell>
          <cell r="M47" t="str">
            <v>White</v>
          </cell>
        </row>
        <row r="48">
          <cell r="C48" t="str">
            <v>Connection</v>
          </cell>
          <cell r="M48" t="str">
            <v>Black</v>
          </cell>
        </row>
        <row r="49">
          <cell r="C49" t="str">
            <v>Deviation Point</v>
          </cell>
          <cell r="M49" t="str">
            <v>White</v>
          </cell>
        </row>
        <row r="50">
          <cell r="C50" t="str">
            <v>Deviation Point</v>
          </cell>
          <cell r="M50" t="str">
            <v>White</v>
          </cell>
        </row>
        <row r="51">
          <cell r="C51" t="str">
            <v>Interconnection</v>
          </cell>
          <cell r="M51" t="str">
            <v>Black</v>
          </cell>
        </row>
        <row r="52">
          <cell r="C52" t="str">
            <v>Connection</v>
          </cell>
          <cell r="M52" t="str">
            <v>Black</v>
          </cell>
        </row>
        <row r="53">
          <cell r="C53" t="str">
            <v>Interconnection</v>
          </cell>
          <cell r="M53" t="str">
            <v>Black</v>
          </cell>
        </row>
        <row r="54">
          <cell r="C54" t="str">
            <v>Interconnection</v>
          </cell>
          <cell r="M54" t="str">
            <v>Black</v>
          </cell>
        </row>
        <row r="55">
          <cell r="C55" t="str">
            <v>Connection</v>
          </cell>
          <cell r="M55" t="str">
            <v>Black</v>
          </cell>
        </row>
        <row r="56">
          <cell r="C56" t="str">
            <v>Interconnection</v>
          </cell>
          <cell r="M56" t="str">
            <v>Black</v>
          </cell>
        </row>
        <row r="57">
          <cell r="C57" t="str">
            <v>Interconnection</v>
          </cell>
          <cell r="M57" t="str">
            <v>Black</v>
          </cell>
        </row>
        <row r="58">
          <cell r="C58" t="str">
            <v>Interconnection</v>
          </cell>
          <cell r="M58" t="str">
            <v>Black</v>
          </cell>
        </row>
        <row r="59">
          <cell r="C59" t="str">
            <v>Connection</v>
          </cell>
          <cell r="M59" t="str">
            <v>Black</v>
          </cell>
        </row>
        <row r="60">
          <cell r="C60" t="str">
            <v>Interconnection</v>
          </cell>
          <cell r="M60" t="str">
            <v>Black</v>
          </cell>
        </row>
        <row r="61">
          <cell r="C61" t="str">
            <v>Connection</v>
          </cell>
          <cell r="M61" t="str">
            <v>Black</v>
          </cell>
        </row>
        <row r="62">
          <cell r="C62" t="str">
            <v>Interconnection</v>
          </cell>
          <cell r="M62" t="str">
            <v>Black</v>
          </cell>
        </row>
        <row r="63">
          <cell r="C63" t="str">
            <v>Connection</v>
          </cell>
          <cell r="M63" t="str">
            <v>Black</v>
          </cell>
        </row>
        <row r="64">
          <cell r="C64" t="str">
            <v>Interconnection</v>
          </cell>
          <cell r="M64" t="str">
            <v>Black</v>
          </cell>
        </row>
        <row r="65">
          <cell r="C65" t="str">
            <v>Connection</v>
          </cell>
          <cell r="M65" t="str">
            <v>Black</v>
          </cell>
        </row>
        <row r="66">
          <cell r="C66" t="str">
            <v>Interconnection</v>
          </cell>
          <cell r="M66" t="str">
            <v>Black</v>
          </cell>
        </row>
        <row r="67">
          <cell r="C67" t="str">
            <v>Interconnection</v>
          </cell>
          <cell r="M67" t="str">
            <v>Black</v>
          </cell>
        </row>
        <row r="68">
          <cell r="C68" t="str">
            <v>Interconnection</v>
          </cell>
          <cell r="M68" t="str">
            <v>Black</v>
          </cell>
        </row>
        <row r="69">
          <cell r="C69" t="str">
            <v>Interconnection</v>
          </cell>
          <cell r="M69" t="str">
            <v>Black</v>
          </cell>
        </row>
        <row r="70">
          <cell r="C70" t="str">
            <v>Interconnection</v>
          </cell>
          <cell r="M70" t="str">
            <v>Black</v>
          </cell>
        </row>
        <row r="71">
          <cell r="C71" t="str">
            <v>Interconnection</v>
          </cell>
          <cell r="M71" t="str">
            <v>Black</v>
          </cell>
        </row>
        <row r="72">
          <cell r="C72" t="str">
            <v>Connection</v>
          </cell>
          <cell r="M72" t="str">
            <v>Black</v>
          </cell>
        </row>
        <row r="73">
          <cell r="C73" t="str">
            <v>Connection</v>
          </cell>
          <cell r="M73" t="str">
            <v>Black</v>
          </cell>
        </row>
        <row r="74">
          <cell r="C74" t="str">
            <v>Connection</v>
          </cell>
          <cell r="M74" t="str">
            <v>Black</v>
          </cell>
        </row>
        <row r="75">
          <cell r="C75" t="str">
            <v>Connection</v>
          </cell>
          <cell r="M75" t="str">
            <v>Black</v>
          </cell>
        </row>
        <row r="76">
          <cell r="C76" t="str">
            <v>Deviation Point</v>
          </cell>
          <cell r="M76" t="str">
            <v>White</v>
          </cell>
        </row>
        <row r="77">
          <cell r="C77" t="str">
            <v>Interconnection</v>
          </cell>
          <cell r="M77" t="str">
            <v>Black</v>
          </cell>
        </row>
        <row r="78">
          <cell r="C78" t="str">
            <v>Interconnection</v>
          </cell>
          <cell r="M78" t="str">
            <v>Black</v>
          </cell>
        </row>
        <row r="79">
          <cell r="C79" t="str">
            <v>Interconnection</v>
          </cell>
          <cell r="M79" t="str">
            <v>Black</v>
          </cell>
        </row>
        <row r="80">
          <cell r="C80" t="str">
            <v>Interconnection</v>
          </cell>
          <cell r="M80" t="str">
            <v>Black</v>
          </cell>
        </row>
        <row r="81">
          <cell r="C81" t="str">
            <v>Interconnection</v>
          </cell>
          <cell r="M81" t="str">
            <v>Black</v>
          </cell>
        </row>
        <row r="82">
          <cell r="C82" t="str">
            <v>Interconnection</v>
          </cell>
          <cell r="M82" t="str">
            <v>Black</v>
          </cell>
        </row>
        <row r="83">
          <cell r="C83" t="str">
            <v>Interconnection</v>
          </cell>
          <cell r="M83" t="str">
            <v>Black</v>
          </cell>
        </row>
        <row r="84">
          <cell r="C84" t="str">
            <v>Interconnection</v>
          </cell>
          <cell r="M84" t="str">
            <v>Black</v>
          </cell>
        </row>
        <row r="85">
          <cell r="C85" t="str">
            <v>Interconnection</v>
          </cell>
          <cell r="M85" t="str">
            <v>Black</v>
          </cell>
        </row>
        <row r="86">
          <cell r="C86" t="str">
            <v>Connection</v>
          </cell>
          <cell r="M86" t="str">
            <v>Black</v>
          </cell>
        </row>
        <row r="87">
          <cell r="C87" t="str">
            <v>Connection</v>
          </cell>
          <cell r="M87" t="str">
            <v>Black</v>
          </cell>
        </row>
        <row r="88">
          <cell r="C88" t="str">
            <v>Interconnection</v>
          </cell>
          <cell r="M88" t="str">
            <v>Black</v>
          </cell>
        </row>
        <row r="89">
          <cell r="C89" t="str">
            <v>Interconnection</v>
          </cell>
          <cell r="M89" t="str">
            <v>Black</v>
          </cell>
        </row>
        <row r="90">
          <cell r="C90" t="str">
            <v>Interconnection</v>
          </cell>
          <cell r="M90" t="str">
            <v>Black</v>
          </cell>
        </row>
        <row r="91">
          <cell r="C91" t="str">
            <v>Connection</v>
          </cell>
          <cell r="M91" t="str">
            <v>Black</v>
          </cell>
        </row>
        <row r="92">
          <cell r="C92" t="str">
            <v>Interconnection</v>
          </cell>
          <cell r="M92" t="str">
            <v>Black</v>
          </cell>
        </row>
        <row r="93">
          <cell r="C93" t="str">
            <v>Interconnection</v>
          </cell>
          <cell r="M93" t="str">
            <v>Black</v>
          </cell>
        </row>
        <row r="94">
          <cell r="C94" t="str">
            <v>Interconnection</v>
          </cell>
          <cell r="M94" t="str">
            <v>Black</v>
          </cell>
        </row>
        <row r="95">
          <cell r="C95" t="str">
            <v>Interconnection</v>
          </cell>
          <cell r="M95" t="str">
            <v>Black</v>
          </cell>
        </row>
        <row r="96">
          <cell r="C96" t="str">
            <v>Interconnection</v>
          </cell>
          <cell r="M96" t="str">
            <v>Black</v>
          </cell>
        </row>
        <row r="97">
          <cell r="C97" t="str">
            <v>Interconnection</v>
          </cell>
          <cell r="M97" t="str">
            <v>Black</v>
          </cell>
        </row>
        <row r="98">
          <cell r="C98" t="str">
            <v>Interconnection</v>
          </cell>
          <cell r="M98" t="str">
            <v>Black</v>
          </cell>
        </row>
        <row r="99">
          <cell r="C99" t="str">
            <v>Connection</v>
          </cell>
          <cell r="M99" t="str">
            <v>Black</v>
          </cell>
        </row>
        <row r="100">
          <cell r="C100" t="str">
            <v>Interconnection</v>
          </cell>
          <cell r="M100" t="str">
            <v>Black</v>
          </cell>
        </row>
        <row r="101">
          <cell r="C101" t="str">
            <v>Interconn Dev Point</v>
          </cell>
          <cell r="M101" t="str">
            <v>White</v>
          </cell>
        </row>
        <row r="102">
          <cell r="C102" t="str">
            <v>Connection</v>
          </cell>
          <cell r="M102" t="str">
            <v>Black</v>
          </cell>
        </row>
        <row r="103">
          <cell r="C103" t="str">
            <v>Interconnection</v>
          </cell>
          <cell r="M103" t="str">
            <v>Black</v>
          </cell>
        </row>
        <row r="104">
          <cell r="C104" t="str">
            <v>Interconnection</v>
          </cell>
          <cell r="M104" t="str">
            <v>Black</v>
          </cell>
        </row>
        <row r="105">
          <cell r="C105" t="str">
            <v>Connection</v>
          </cell>
          <cell r="M105" t="str">
            <v>Black</v>
          </cell>
        </row>
        <row r="106">
          <cell r="C106" t="str">
            <v>Connection</v>
          </cell>
          <cell r="M106" t="str">
            <v>Black</v>
          </cell>
        </row>
        <row r="107">
          <cell r="C107" t="str">
            <v>Connection</v>
          </cell>
          <cell r="M107" t="str">
            <v>Black</v>
          </cell>
        </row>
        <row r="108">
          <cell r="C108" t="str">
            <v>Connection</v>
          </cell>
          <cell r="M108" t="str">
            <v>Black</v>
          </cell>
        </row>
        <row r="109">
          <cell r="C109" t="str">
            <v>Connection</v>
          </cell>
          <cell r="M109" t="str">
            <v>Black</v>
          </cell>
        </row>
        <row r="110">
          <cell r="C110" t="str">
            <v>Connection</v>
          </cell>
          <cell r="M110" t="str">
            <v>Black</v>
          </cell>
        </row>
        <row r="111">
          <cell r="C111" t="str">
            <v>Interconnection</v>
          </cell>
          <cell r="M111" t="str">
            <v>Black</v>
          </cell>
        </row>
        <row r="112">
          <cell r="C112" t="str">
            <v>Connection</v>
          </cell>
          <cell r="M112" t="str">
            <v>Black</v>
          </cell>
        </row>
        <row r="113">
          <cell r="C113" t="str">
            <v>Interconnection</v>
          </cell>
          <cell r="M113" t="str">
            <v>Black</v>
          </cell>
        </row>
        <row r="114">
          <cell r="C114" t="str">
            <v>Interconnection</v>
          </cell>
          <cell r="M114" t="str">
            <v>Black</v>
          </cell>
        </row>
        <row r="115">
          <cell r="C115" t="str">
            <v>Interconnection</v>
          </cell>
          <cell r="M115" t="str">
            <v>Black</v>
          </cell>
        </row>
        <row r="116">
          <cell r="C116" t="str">
            <v>Interconnection</v>
          </cell>
          <cell r="M116" t="str">
            <v>Black</v>
          </cell>
        </row>
        <row r="117">
          <cell r="C117" t="str">
            <v>Connection</v>
          </cell>
          <cell r="M117" t="str">
            <v>Black</v>
          </cell>
        </row>
        <row r="118">
          <cell r="C118" t="str">
            <v>Connection</v>
          </cell>
          <cell r="M118" t="str">
            <v>Black</v>
          </cell>
        </row>
        <row r="119">
          <cell r="C119" t="str">
            <v>Interconnection</v>
          </cell>
          <cell r="M119" t="str">
            <v>Black</v>
          </cell>
        </row>
        <row r="120">
          <cell r="C120" t="str">
            <v>Interconnection</v>
          </cell>
          <cell r="M120" t="str">
            <v>Black</v>
          </cell>
        </row>
        <row r="121">
          <cell r="C121" t="str">
            <v>Interconnection</v>
          </cell>
          <cell r="M121" t="str">
            <v>Black</v>
          </cell>
        </row>
        <row r="122">
          <cell r="C122" t="str">
            <v>Interconnection</v>
          </cell>
          <cell r="M122" t="str">
            <v>Black</v>
          </cell>
        </row>
        <row r="123">
          <cell r="C123" t="str">
            <v>Connection</v>
          </cell>
          <cell r="M123" t="str">
            <v>Black</v>
          </cell>
        </row>
        <row r="124">
          <cell r="C124" t="str">
            <v>Interconnection</v>
          </cell>
          <cell r="M124" t="str">
            <v>Black</v>
          </cell>
        </row>
        <row r="125">
          <cell r="C125" t="str">
            <v>Interconnection</v>
          </cell>
          <cell r="M125" t="str">
            <v>Black</v>
          </cell>
        </row>
        <row r="126">
          <cell r="C126" t="str">
            <v>Interconn Dev Point</v>
          </cell>
          <cell r="M126" t="str">
            <v>White</v>
          </cell>
        </row>
        <row r="127">
          <cell r="C127" t="str">
            <v>Connection</v>
          </cell>
          <cell r="M127" t="str">
            <v>Black</v>
          </cell>
        </row>
        <row r="128">
          <cell r="C128" t="str">
            <v>Interconnection</v>
          </cell>
          <cell r="M128" t="str">
            <v>Black</v>
          </cell>
        </row>
        <row r="129">
          <cell r="C129" t="str">
            <v>Connection</v>
          </cell>
          <cell r="M129" t="str">
            <v>Black</v>
          </cell>
        </row>
        <row r="130">
          <cell r="C130" t="str">
            <v>Interconnection</v>
          </cell>
          <cell r="M130" t="str">
            <v>Black</v>
          </cell>
        </row>
        <row r="131">
          <cell r="C131" t="str">
            <v>Connection</v>
          </cell>
          <cell r="M131" t="str">
            <v>Black</v>
          </cell>
        </row>
        <row r="132">
          <cell r="C132" t="str">
            <v>Interconnection</v>
          </cell>
          <cell r="M132" t="str">
            <v>Black</v>
          </cell>
        </row>
        <row r="133">
          <cell r="C133" t="str">
            <v>Interconnection</v>
          </cell>
          <cell r="M133" t="str">
            <v>Black</v>
          </cell>
        </row>
        <row r="134">
          <cell r="C134" t="str">
            <v>Interconnection</v>
          </cell>
          <cell r="M134" t="str">
            <v>Black</v>
          </cell>
        </row>
        <row r="135">
          <cell r="C135" t="str">
            <v>Interconnection</v>
          </cell>
          <cell r="M135" t="str">
            <v>Black</v>
          </cell>
        </row>
        <row r="136">
          <cell r="C136" t="str">
            <v>Interconnection</v>
          </cell>
          <cell r="M136" t="str">
            <v>Black</v>
          </cell>
        </row>
        <row r="137">
          <cell r="C137" t="str">
            <v>Connection</v>
          </cell>
          <cell r="M137" t="str">
            <v>Black</v>
          </cell>
        </row>
        <row r="138">
          <cell r="C138" t="str">
            <v>Interconnection</v>
          </cell>
          <cell r="M138" t="str">
            <v>Black</v>
          </cell>
        </row>
        <row r="139">
          <cell r="C139" t="str">
            <v>Interconnection</v>
          </cell>
          <cell r="M139" t="str">
            <v>Black</v>
          </cell>
        </row>
        <row r="140">
          <cell r="C140" t="str">
            <v>Connection</v>
          </cell>
          <cell r="M140" t="str">
            <v>Black</v>
          </cell>
        </row>
        <row r="141">
          <cell r="C141" t="str">
            <v>Connection</v>
          </cell>
          <cell r="M141" t="str">
            <v>Black</v>
          </cell>
        </row>
        <row r="142">
          <cell r="C142" t="str">
            <v>Interconnection</v>
          </cell>
          <cell r="M142" t="str">
            <v>Black</v>
          </cell>
        </row>
        <row r="143">
          <cell r="C143" t="str">
            <v>Interconnection</v>
          </cell>
          <cell r="M143" t="str">
            <v>Black</v>
          </cell>
        </row>
        <row r="144">
          <cell r="C144" t="str">
            <v>Interconnection</v>
          </cell>
          <cell r="M144" t="str">
            <v>Black</v>
          </cell>
        </row>
        <row r="145">
          <cell r="C145" t="str">
            <v>Interconnection</v>
          </cell>
          <cell r="M145" t="str">
            <v>Black</v>
          </cell>
        </row>
        <row r="146">
          <cell r="C146" t="str">
            <v>Connection</v>
          </cell>
          <cell r="M146" t="str">
            <v>Black</v>
          </cell>
        </row>
        <row r="147">
          <cell r="C147" t="str">
            <v>Interconnection</v>
          </cell>
          <cell r="M147" t="str">
            <v>Black</v>
          </cell>
        </row>
        <row r="148">
          <cell r="C148" t="str">
            <v>Interconnection</v>
          </cell>
          <cell r="M148" t="str">
            <v>Black</v>
          </cell>
        </row>
        <row r="149">
          <cell r="C149" t="str">
            <v>Connection</v>
          </cell>
          <cell r="M149" t="str">
            <v>Black</v>
          </cell>
        </row>
        <row r="150">
          <cell r="C150" t="str">
            <v>Connection</v>
          </cell>
          <cell r="M150" t="str">
            <v>Black</v>
          </cell>
        </row>
        <row r="151">
          <cell r="C151" t="str">
            <v>Interconnection</v>
          </cell>
          <cell r="M151" t="str">
            <v>Black</v>
          </cell>
        </row>
        <row r="152">
          <cell r="C152" t="str">
            <v>Interconnection</v>
          </cell>
          <cell r="M152" t="str">
            <v>Black</v>
          </cell>
        </row>
        <row r="153">
          <cell r="C153" t="str">
            <v>Interconnection</v>
          </cell>
          <cell r="M153" t="str">
            <v>Black</v>
          </cell>
        </row>
        <row r="154">
          <cell r="C154" t="str">
            <v>Interconnection</v>
          </cell>
          <cell r="M154" t="str">
            <v>Black</v>
          </cell>
        </row>
        <row r="155">
          <cell r="C155" t="str">
            <v>Connection</v>
          </cell>
          <cell r="M155" t="str">
            <v>Black</v>
          </cell>
        </row>
        <row r="156">
          <cell r="C156" t="str">
            <v>Deviation Point</v>
          </cell>
          <cell r="M156" t="str">
            <v>White</v>
          </cell>
        </row>
        <row r="157">
          <cell r="C157" t="str">
            <v>Interconnection</v>
          </cell>
          <cell r="M157" t="str">
            <v>Black</v>
          </cell>
        </row>
        <row r="158">
          <cell r="C158" t="str">
            <v>Connection</v>
          </cell>
          <cell r="M158" t="str">
            <v>Black</v>
          </cell>
        </row>
        <row r="159">
          <cell r="C159" t="str">
            <v>Connection</v>
          </cell>
          <cell r="M159" t="str">
            <v>Black</v>
          </cell>
        </row>
        <row r="160">
          <cell r="C160" t="str">
            <v>Interconnection</v>
          </cell>
          <cell r="M160" t="str">
            <v>Black</v>
          </cell>
        </row>
        <row r="161">
          <cell r="C161" t="str">
            <v>Interconnection</v>
          </cell>
          <cell r="M161" t="str">
            <v>Black</v>
          </cell>
        </row>
        <row r="162">
          <cell r="C162" t="str">
            <v>Interconnection</v>
          </cell>
          <cell r="M162" t="str">
            <v>Black</v>
          </cell>
        </row>
        <row r="163">
          <cell r="C163" t="str">
            <v>Connection</v>
          </cell>
          <cell r="M163" t="str">
            <v>Black</v>
          </cell>
        </row>
        <row r="164">
          <cell r="C164" t="str">
            <v>Interconnection</v>
          </cell>
          <cell r="M164" t="str">
            <v>Black</v>
          </cell>
        </row>
        <row r="165">
          <cell r="C165" t="str">
            <v>Interconnection</v>
          </cell>
          <cell r="M165" t="str">
            <v>Black</v>
          </cell>
        </row>
        <row r="166">
          <cell r="C166" t="str">
            <v>Interconnection</v>
          </cell>
          <cell r="M166" t="str">
            <v>Black</v>
          </cell>
        </row>
        <row r="167">
          <cell r="C167" t="str">
            <v>Interconnection</v>
          </cell>
          <cell r="M167" t="str">
            <v>Black</v>
          </cell>
        </row>
        <row r="168">
          <cell r="C168" t="str">
            <v>Connection</v>
          </cell>
          <cell r="M168" t="str">
            <v>Black</v>
          </cell>
        </row>
        <row r="169">
          <cell r="C169" t="str">
            <v>Interconnection</v>
          </cell>
          <cell r="M169" t="str">
            <v>Black</v>
          </cell>
        </row>
        <row r="170">
          <cell r="C170" t="str">
            <v>Connection</v>
          </cell>
          <cell r="M170" t="str">
            <v>Black</v>
          </cell>
        </row>
        <row r="171">
          <cell r="C171" t="str">
            <v>Deviation Point</v>
          </cell>
          <cell r="M171" t="str">
            <v>White</v>
          </cell>
        </row>
        <row r="172">
          <cell r="C172" t="str">
            <v>Interconnection</v>
          </cell>
          <cell r="M172" t="str">
            <v>Black</v>
          </cell>
        </row>
        <row r="173">
          <cell r="C173" t="str">
            <v>Interconnection</v>
          </cell>
          <cell r="M173" t="str">
            <v>Black</v>
          </cell>
        </row>
        <row r="174">
          <cell r="C174" t="str">
            <v>Interconnection</v>
          </cell>
          <cell r="M174" t="str">
            <v>Black</v>
          </cell>
        </row>
        <row r="175">
          <cell r="C175" t="str">
            <v>Connection</v>
          </cell>
          <cell r="M175" t="str">
            <v>Black</v>
          </cell>
        </row>
        <row r="176">
          <cell r="C176" t="str">
            <v>Interconnection</v>
          </cell>
          <cell r="M176" t="str">
            <v>Black</v>
          </cell>
        </row>
        <row r="177">
          <cell r="C177" t="str">
            <v>Connection</v>
          </cell>
          <cell r="M177" t="str">
            <v>Black</v>
          </cell>
        </row>
        <row r="178">
          <cell r="C178" t="str">
            <v>Interconnection</v>
          </cell>
          <cell r="M178" t="str">
            <v>Black</v>
          </cell>
        </row>
        <row r="179">
          <cell r="C179" t="str">
            <v>Interconnection</v>
          </cell>
          <cell r="M179" t="str">
            <v>Black</v>
          </cell>
        </row>
        <row r="180">
          <cell r="C180" t="str">
            <v>Deviation Point</v>
          </cell>
          <cell r="M180" t="str">
            <v>White</v>
          </cell>
        </row>
        <row r="181">
          <cell r="C181" t="str">
            <v>Connection</v>
          </cell>
          <cell r="M181" t="str">
            <v>Black</v>
          </cell>
        </row>
        <row r="182">
          <cell r="C182" t="str">
            <v>Interconnection</v>
          </cell>
          <cell r="M182" t="str">
            <v>Black</v>
          </cell>
        </row>
        <row r="183">
          <cell r="C183" t="str">
            <v>Connection</v>
          </cell>
          <cell r="M183" t="str">
            <v>Black</v>
          </cell>
        </row>
        <row r="184">
          <cell r="C184" t="str">
            <v>Deviation Point</v>
          </cell>
          <cell r="M184" t="str">
            <v>White</v>
          </cell>
        </row>
        <row r="185">
          <cell r="C185" t="str">
            <v>Connection</v>
          </cell>
          <cell r="M185" t="str">
            <v>Black</v>
          </cell>
        </row>
        <row r="186">
          <cell r="C186" t="str">
            <v>Interconnection</v>
          </cell>
          <cell r="M186" t="str">
            <v>Black</v>
          </cell>
        </row>
        <row r="187">
          <cell r="C187" t="str">
            <v>Interconn Dev Point</v>
          </cell>
          <cell r="M187" t="str">
            <v>White</v>
          </cell>
        </row>
        <row r="188">
          <cell r="C188" t="str">
            <v>HVDC</v>
          </cell>
          <cell r="M188" t="str">
            <v>White</v>
          </cell>
        </row>
        <row r="189">
          <cell r="C189" t="str">
            <v>Connection</v>
          </cell>
          <cell r="M189" t="str">
            <v>Black</v>
          </cell>
        </row>
        <row r="190">
          <cell r="C190" t="str">
            <v>Connection</v>
          </cell>
          <cell r="M190" t="str">
            <v>Black</v>
          </cell>
        </row>
        <row r="191">
          <cell r="C191" t="str">
            <v>Deviation Point</v>
          </cell>
          <cell r="M191" t="str">
            <v>White</v>
          </cell>
        </row>
        <row r="192">
          <cell r="C192" t="str">
            <v>Connection</v>
          </cell>
          <cell r="M192" t="str">
            <v>Black</v>
          </cell>
        </row>
        <row r="193">
          <cell r="C193" t="str">
            <v>Interconnection</v>
          </cell>
          <cell r="M193" t="str">
            <v>Black</v>
          </cell>
        </row>
        <row r="194">
          <cell r="C194" t="str">
            <v>Connection</v>
          </cell>
          <cell r="M194" t="str">
            <v>Black</v>
          </cell>
        </row>
        <row r="195">
          <cell r="C195" t="str">
            <v>Interconnection</v>
          </cell>
          <cell r="M195" t="str">
            <v>Black</v>
          </cell>
        </row>
        <row r="196">
          <cell r="C196" t="str">
            <v>Interconnection</v>
          </cell>
          <cell r="M196" t="str">
            <v>Black</v>
          </cell>
        </row>
        <row r="197">
          <cell r="C197" t="str">
            <v>Connection</v>
          </cell>
          <cell r="M197" t="str">
            <v>Black</v>
          </cell>
        </row>
        <row r="198">
          <cell r="C198" t="str">
            <v>Interconnection</v>
          </cell>
          <cell r="M198" t="str">
            <v>Black</v>
          </cell>
        </row>
        <row r="199">
          <cell r="C199" t="str">
            <v>Connection</v>
          </cell>
          <cell r="M199" t="str">
            <v>Black</v>
          </cell>
        </row>
        <row r="200">
          <cell r="C200" t="str">
            <v>Connection</v>
          </cell>
          <cell r="M200" t="str">
            <v>Black</v>
          </cell>
        </row>
        <row r="201">
          <cell r="C201" t="str">
            <v>Connection</v>
          </cell>
          <cell r="M201" t="str">
            <v>Black</v>
          </cell>
        </row>
        <row r="202">
          <cell r="C202" t="str">
            <v>Interconnection</v>
          </cell>
          <cell r="M202" t="str">
            <v>Black</v>
          </cell>
        </row>
        <row r="203">
          <cell r="C203" t="str">
            <v>Interconnection</v>
          </cell>
          <cell r="M203" t="str">
            <v>Black</v>
          </cell>
        </row>
        <row r="204">
          <cell r="C204" t="str">
            <v>Connection</v>
          </cell>
          <cell r="M204" t="str">
            <v>Black</v>
          </cell>
        </row>
        <row r="205">
          <cell r="C205" t="str">
            <v>Deviation Point</v>
          </cell>
          <cell r="M205" t="str">
            <v>White</v>
          </cell>
        </row>
        <row r="206">
          <cell r="C206" t="str">
            <v>Interconnection</v>
          </cell>
          <cell r="M206" t="str">
            <v>Black</v>
          </cell>
        </row>
        <row r="207">
          <cell r="C207" t="str">
            <v>Interconnection</v>
          </cell>
          <cell r="M207" t="str">
            <v>Black</v>
          </cell>
        </row>
        <row r="208">
          <cell r="C208" t="str">
            <v>Interconn Dev Point</v>
          </cell>
          <cell r="M208" t="str">
            <v>White</v>
          </cell>
        </row>
        <row r="209">
          <cell r="C209" t="str">
            <v>Interconnection</v>
          </cell>
          <cell r="M209" t="str">
            <v>Black</v>
          </cell>
        </row>
        <row r="210">
          <cell r="C210" t="str">
            <v>Connection</v>
          </cell>
          <cell r="M210" t="str">
            <v>Black</v>
          </cell>
        </row>
        <row r="211">
          <cell r="C211" t="str">
            <v>Connection</v>
          </cell>
          <cell r="M211" t="str">
            <v>Black</v>
          </cell>
        </row>
        <row r="212">
          <cell r="C212" t="str">
            <v>Interconnection</v>
          </cell>
          <cell r="M212" t="str">
            <v>Black</v>
          </cell>
        </row>
        <row r="213">
          <cell r="C213" t="str">
            <v>Interconnection</v>
          </cell>
          <cell r="M213" t="str">
            <v>Black</v>
          </cell>
        </row>
        <row r="214">
          <cell r="C214" t="str">
            <v>Interconnection</v>
          </cell>
          <cell r="M214" t="str">
            <v>Black</v>
          </cell>
        </row>
        <row r="215">
          <cell r="C215" t="str">
            <v>Interconnection</v>
          </cell>
          <cell r="M215" t="str">
            <v>Black</v>
          </cell>
        </row>
        <row r="216">
          <cell r="C216" t="str">
            <v>Interconnection</v>
          </cell>
          <cell r="M216" t="str">
            <v>Black</v>
          </cell>
        </row>
        <row r="217">
          <cell r="C217" t="str">
            <v>Connection</v>
          </cell>
          <cell r="M217" t="str">
            <v>Black</v>
          </cell>
        </row>
        <row r="218">
          <cell r="C218" t="str">
            <v>Interconnection</v>
          </cell>
          <cell r="M218" t="str">
            <v>Black</v>
          </cell>
        </row>
        <row r="219">
          <cell r="C219" t="str">
            <v>Connection</v>
          </cell>
          <cell r="M219" t="str">
            <v>Black</v>
          </cell>
        </row>
        <row r="220">
          <cell r="C220" t="str">
            <v>Interconnection</v>
          </cell>
          <cell r="M220" t="str">
            <v>Black</v>
          </cell>
        </row>
        <row r="221">
          <cell r="C221" t="str">
            <v>Connection</v>
          </cell>
          <cell r="M221" t="str">
            <v>Black</v>
          </cell>
        </row>
        <row r="222">
          <cell r="C222" t="str">
            <v>Connection</v>
          </cell>
          <cell r="M222" t="str">
            <v>Black</v>
          </cell>
        </row>
        <row r="223">
          <cell r="C223" t="str">
            <v>Interconnection</v>
          </cell>
          <cell r="M223" t="str">
            <v>Black</v>
          </cell>
        </row>
        <row r="224">
          <cell r="C224" t="str">
            <v>Connection</v>
          </cell>
          <cell r="M224" t="str">
            <v>Black</v>
          </cell>
        </row>
        <row r="225">
          <cell r="C225" t="str">
            <v>Interconnection</v>
          </cell>
          <cell r="M225" t="str">
            <v>Black</v>
          </cell>
        </row>
        <row r="226">
          <cell r="C226" t="str">
            <v>Connection</v>
          </cell>
          <cell r="M226" t="str">
            <v>Black</v>
          </cell>
        </row>
        <row r="227">
          <cell r="C227" t="str">
            <v>Interconnection</v>
          </cell>
          <cell r="M227" t="str">
            <v>Black</v>
          </cell>
        </row>
        <row r="228">
          <cell r="C228" t="str">
            <v>Interconnection</v>
          </cell>
          <cell r="M228" t="str">
            <v>Black</v>
          </cell>
        </row>
        <row r="229">
          <cell r="C229" t="str">
            <v>Connection</v>
          </cell>
          <cell r="M229" t="str">
            <v>Black</v>
          </cell>
        </row>
        <row r="230">
          <cell r="C230" t="str">
            <v>Interconnection</v>
          </cell>
          <cell r="M230" t="str">
            <v>Black</v>
          </cell>
        </row>
        <row r="231">
          <cell r="C231" t="str">
            <v>Deviation Point</v>
          </cell>
          <cell r="M231" t="str">
            <v>White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Contents"/>
      <sheetName val="Notes"/>
      <sheetName val="Inputs"/>
      <sheetName val="Totex adjustment inputs"/>
      <sheetName val="Allowances"/>
      <sheetName val="HVAC chart 1"/>
      <sheetName val="HVAC chart 1 real"/>
      <sheetName val="HVAC chart 2"/>
      <sheetName val="HVAC chart 3"/>
      <sheetName val="HVAC chart 4"/>
      <sheetName val="HVDC chart 1"/>
      <sheetName val="HVDC chart 1 real"/>
      <sheetName val="HVDC chart 2"/>
      <sheetName val="HVDC chart 3"/>
      <sheetName val="HVDC chart 4"/>
      <sheetName val="RCP2 waterfall"/>
      <sheetName val="RCP3 waterfall"/>
      <sheetName val="RCP2 to RCP3 comparison"/>
      <sheetName val="Number series - nominal"/>
      <sheetName val="Number series - real 1718 base"/>
      <sheetName val="Charges by GXP-GIP"/>
      <sheetName val="Customer charges"/>
      <sheetName val="Revenue summary and variance"/>
      <sheetName val="Error sheet and goal seeks"/>
      <sheetName val="Revenue calc"/>
      <sheetName val="Revenue calc -3"/>
      <sheetName val="Revenue calc at RCP2 WACC"/>
      <sheetName val="RAB"/>
      <sheetName val="RAB major"/>
      <sheetName val="RAB -3"/>
      <sheetName val="WACC"/>
      <sheetName val="EV balances"/>
      <sheetName val="RCP1 IRIS"/>
      <sheetName val="RCP2 IRIS"/>
      <sheetName val="HVAC IRIS chart"/>
      <sheetName val="HVDC IRIS chart"/>
      <sheetName val="Not yet approved capex HVAC"/>
      <sheetName val="Not yet approved capex HVDC"/>
      <sheetName val="Revenue summary at RCP2 WACC"/>
    </sheetNames>
    <sheetDataSet>
      <sheetData sheetId="0"/>
      <sheetData sheetId="1"/>
      <sheetData sheetId="2"/>
      <sheetData sheetId="3">
        <row r="10">
          <cell r="D10">
            <v>1.2610870211499313E-2</v>
          </cell>
          <cell r="E10">
            <v>2.5928075769831048E-2</v>
          </cell>
        </row>
        <row r="14">
          <cell r="B14">
            <v>0.33</v>
          </cell>
        </row>
        <row r="15">
          <cell r="B15">
            <v>0.28000000000000003</v>
          </cell>
        </row>
        <row r="16">
          <cell r="B16">
            <v>1</v>
          </cell>
        </row>
        <row r="17">
          <cell r="B17">
            <v>1</v>
          </cell>
        </row>
        <row r="21">
          <cell r="C21">
            <v>6.4399999999999999E-2</v>
          </cell>
          <cell r="D21">
            <v>5.0200000000000002E-2</v>
          </cell>
          <cell r="E21">
            <v>5.1900000000000002E-2</v>
          </cell>
        </row>
        <row r="22">
          <cell r="D22">
            <v>0</v>
          </cell>
          <cell r="E22">
            <v>2.2950000000000002E-2</v>
          </cell>
        </row>
        <row r="23">
          <cell r="D23">
            <v>0</v>
          </cell>
          <cell r="E23">
            <v>2.9580000000000002E-2</v>
          </cell>
        </row>
      </sheetData>
      <sheetData sheetId="4">
        <row r="29">
          <cell r="E29">
            <v>248.12351076095032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>
        <row r="6">
          <cell r="D6">
            <v>772.28919147206602</v>
          </cell>
        </row>
      </sheetData>
      <sheetData sheetId="25"/>
      <sheetData sheetId="26"/>
      <sheetData sheetId="27"/>
      <sheetData sheetId="28">
        <row r="5">
          <cell r="C5">
            <v>4012.9446761439604</v>
          </cell>
        </row>
      </sheetData>
      <sheetData sheetId="29">
        <row r="26">
          <cell r="I26">
            <v>1.6676049073859989E-2</v>
          </cell>
        </row>
      </sheetData>
      <sheetData sheetId="30"/>
      <sheetData sheetId="31">
        <row r="18">
          <cell r="C18">
            <v>4.0100000000000004E-2</v>
          </cell>
        </row>
      </sheetData>
      <sheetData sheetId="32">
        <row r="17">
          <cell r="L17">
            <v>-13.587129550280299</v>
          </cell>
        </row>
      </sheetData>
      <sheetData sheetId="33"/>
      <sheetData sheetId="34"/>
      <sheetData sheetId="35" refreshError="1"/>
      <sheetData sheetId="36" refreshError="1"/>
      <sheetData sheetId="37">
        <row r="22">
          <cell r="D22">
            <v>0</v>
          </cell>
        </row>
      </sheetData>
      <sheetData sheetId="38">
        <row r="22">
          <cell r="D22">
            <v>0</v>
          </cell>
        </row>
      </sheetData>
      <sheetData sheetId="3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YE'08 quarterly utilisation"/>
      <sheetName val="MYE'03 quarterly"/>
      <sheetName val="MYE'04 quarterly"/>
      <sheetName val="MYE'05 quarterly"/>
      <sheetName val="Sheet1"/>
      <sheetName val="Summary for Elec4tly"/>
      <sheetName val="Chart1"/>
      <sheetName val="MYE'06 quarterly"/>
      <sheetName val="MYE'07 quarterly"/>
      <sheetName val="MYE'08 quarterly"/>
      <sheetName val="Sheet2"/>
      <sheetName val="Temp(monthly)"/>
      <sheetName val="08Estimates"/>
      <sheetName val="MYE'07 quarterly utilisation"/>
      <sheetName val="MYE'06 quarterly utilisation"/>
      <sheetName val="StationID"/>
      <sheetName val="Capacity Series"/>
      <sheetName val="MYE'98"/>
      <sheetName val="MYE'99"/>
      <sheetName val="MYE'00"/>
      <sheetName val="MYE'01"/>
      <sheetName val="MYE'02"/>
      <sheetName val="MYE'03"/>
      <sheetName val="MYE'04"/>
      <sheetName val="Planned stations"/>
      <sheetName val="Comm stations"/>
      <sheetName val="MYE'05 q by fuel"/>
      <sheetName val="MYE'06 q by fuel"/>
      <sheetName val="MYE'05 q capacity by type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N3">
            <v>1</v>
          </cell>
          <cell r="O3" t="str">
            <v>Acid Plant (Raven Chch)</v>
          </cell>
          <cell r="P3" t="str">
            <v>Steam</v>
          </cell>
          <cell r="Q3">
            <v>3760</v>
          </cell>
        </row>
        <row r="4">
          <cell r="N4">
            <v>2</v>
          </cell>
          <cell r="O4" t="str">
            <v>Acid Plant (Raven Dun)</v>
          </cell>
          <cell r="P4" t="str">
            <v>Steam</v>
          </cell>
          <cell r="Q4">
            <v>1522</v>
          </cell>
        </row>
        <row r="5">
          <cell r="N5">
            <v>3</v>
          </cell>
          <cell r="O5" t="str">
            <v>Aniwhenua</v>
          </cell>
          <cell r="P5" t="str">
            <v>Hydro</v>
          </cell>
          <cell r="Q5">
            <v>131082</v>
          </cell>
        </row>
        <row r="6">
          <cell r="N6">
            <v>4</v>
          </cell>
          <cell r="O6" t="str">
            <v>Arapuni</v>
          </cell>
          <cell r="P6" t="str">
            <v>Hydro</v>
          </cell>
          <cell r="Q6">
            <v>832159</v>
          </cell>
        </row>
        <row r="7">
          <cell r="N7">
            <v>5</v>
          </cell>
          <cell r="O7" t="str">
            <v>Aratiatia</v>
          </cell>
          <cell r="P7" t="str">
            <v>Hydro</v>
          </cell>
          <cell r="Q7">
            <v>299099</v>
          </cell>
        </row>
        <row r="8">
          <cell r="N8">
            <v>6</v>
          </cell>
          <cell r="O8" t="str">
            <v>Argyle x 2</v>
          </cell>
          <cell r="P8" t="str">
            <v>Hydro</v>
          </cell>
          <cell r="Q8">
            <v>39860</v>
          </cell>
        </row>
        <row r="9">
          <cell r="N9">
            <v>7</v>
          </cell>
          <cell r="O9" t="str">
            <v>Arnold</v>
          </cell>
          <cell r="P9" t="str">
            <v>Hydro</v>
          </cell>
          <cell r="Q9">
            <v>25592</v>
          </cell>
        </row>
        <row r="10">
          <cell r="N10">
            <v>8</v>
          </cell>
          <cell r="O10" t="str">
            <v>Atiamuri</v>
          </cell>
          <cell r="P10" t="str">
            <v>Hydro</v>
          </cell>
          <cell r="Q10">
            <v>263936</v>
          </cell>
        </row>
        <row r="11">
          <cell r="N11">
            <v>9</v>
          </cell>
          <cell r="O11" t="str">
            <v>Auckland DHB</v>
          </cell>
          <cell r="P11" t="str">
            <v>Gas</v>
          </cell>
          <cell r="Q11">
            <v>7956</v>
          </cell>
        </row>
        <row r="12">
          <cell r="N12">
            <v>10</v>
          </cell>
          <cell r="O12" t="str">
            <v>Aviemore</v>
          </cell>
          <cell r="P12" t="str">
            <v>Hydro</v>
          </cell>
          <cell r="Q12">
            <v>850427</v>
          </cell>
        </row>
        <row r="13">
          <cell r="N13">
            <v>11</v>
          </cell>
          <cell r="O13" t="str">
            <v>Ballance Kapuni</v>
          </cell>
          <cell r="P13" t="str">
            <v>Unknown</v>
          </cell>
          <cell r="Q13">
            <v>0</v>
          </cell>
        </row>
        <row r="14">
          <cell r="N14">
            <v>12</v>
          </cell>
          <cell r="O14" t="str">
            <v>Ballance Mount</v>
          </cell>
          <cell r="P14" t="str">
            <v>Steam</v>
          </cell>
          <cell r="Q14">
            <v>31263</v>
          </cell>
        </row>
        <row r="15">
          <cell r="N15">
            <v>13</v>
          </cell>
          <cell r="O15" t="str">
            <v>Ballance Whagarei</v>
          </cell>
          <cell r="P15" t="str">
            <v>Unknown</v>
          </cell>
          <cell r="Q15">
            <v>1660</v>
          </cell>
        </row>
        <row r="16">
          <cell r="N16">
            <v>14</v>
          </cell>
          <cell r="O16" t="str">
            <v>Benmore</v>
          </cell>
          <cell r="P16" t="str">
            <v>Hydro</v>
          </cell>
          <cell r="Q16">
            <v>2015066</v>
          </cell>
        </row>
        <row r="17">
          <cell r="N17">
            <v>15</v>
          </cell>
          <cell r="O17" t="str">
            <v>BML Energy Centre</v>
          </cell>
          <cell r="P17" t="str">
            <v>CoGen Wood</v>
          </cell>
          <cell r="Q17">
            <v>636</v>
          </cell>
        </row>
        <row r="18">
          <cell r="N18">
            <v>16</v>
          </cell>
          <cell r="O18" t="str">
            <v>Christchurch Wastewater Treatment Plant</v>
          </cell>
          <cell r="P18" t="str">
            <v>Sewage Gas</v>
          </cell>
          <cell r="Q18">
            <v>8300</v>
          </cell>
        </row>
        <row r="19">
          <cell r="N19">
            <v>17</v>
          </cell>
          <cell r="O19" t="str">
            <v>Clyde</v>
          </cell>
          <cell r="P19" t="str">
            <v>Hydro</v>
          </cell>
          <cell r="Q19">
            <v>1695347</v>
          </cell>
        </row>
        <row r="20">
          <cell r="N20">
            <v>18</v>
          </cell>
          <cell r="O20" t="str">
            <v>Cobb</v>
          </cell>
          <cell r="P20" t="str">
            <v>Hydro</v>
          </cell>
          <cell r="Q20">
            <v>134967</v>
          </cell>
        </row>
        <row r="21">
          <cell r="N21">
            <v>19</v>
          </cell>
          <cell r="O21" t="str">
            <v>Coleridge</v>
          </cell>
          <cell r="P21" t="str">
            <v>Hydro</v>
          </cell>
          <cell r="Q21">
            <v>209898</v>
          </cell>
        </row>
        <row r="22">
          <cell r="N22">
            <v>20</v>
          </cell>
          <cell r="O22" t="str">
            <v>Edgecumbe</v>
          </cell>
          <cell r="P22" t="str">
            <v>CoGen Gas</v>
          </cell>
          <cell r="Q22">
            <v>54552</v>
          </cell>
        </row>
        <row r="23">
          <cell r="N23">
            <v>21</v>
          </cell>
          <cell r="O23" t="str">
            <v>EFI G1</v>
          </cell>
          <cell r="P23" t="str">
            <v>CoGen</v>
          </cell>
          <cell r="Q23">
            <v>13953</v>
          </cell>
        </row>
        <row r="24">
          <cell r="N24">
            <v>22</v>
          </cell>
          <cell r="O24" t="str">
            <v>EFI G2</v>
          </cell>
          <cell r="P24" t="str">
            <v>CoGen</v>
          </cell>
          <cell r="Q24">
            <v>13619</v>
          </cell>
        </row>
        <row r="25">
          <cell r="N25">
            <v>23</v>
          </cell>
          <cell r="O25" t="str">
            <v>EFI G3 (Standby Power)</v>
          </cell>
          <cell r="P25" t="str">
            <v>Diesel</v>
          </cell>
          <cell r="Q25">
            <v>276</v>
          </cell>
        </row>
        <row r="26">
          <cell r="N26">
            <v>24</v>
          </cell>
          <cell r="O26" t="str">
            <v>Falls</v>
          </cell>
          <cell r="P26" t="str">
            <v>Hydro</v>
          </cell>
          <cell r="Q26">
            <v>6926</v>
          </cell>
        </row>
        <row r="27">
          <cell r="N27">
            <v>25</v>
          </cell>
          <cell r="O27" t="str">
            <v>Fonterra - Whareroa</v>
          </cell>
          <cell r="P27" t="str">
            <v>CoGen</v>
          </cell>
          <cell r="Q27">
            <v>109226</v>
          </cell>
        </row>
        <row r="28">
          <cell r="N28">
            <v>26</v>
          </cell>
          <cell r="O28" t="str">
            <v>Fox</v>
          </cell>
          <cell r="P28" t="str">
            <v>Hydro</v>
          </cell>
          <cell r="Q28">
            <v>1836</v>
          </cell>
        </row>
        <row r="29">
          <cell r="N29">
            <v>27</v>
          </cell>
          <cell r="O29" t="str">
            <v>Fraser</v>
          </cell>
          <cell r="P29" t="str">
            <v>Hydro</v>
          </cell>
          <cell r="Q29">
            <v>21555</v>
          </cell>
        </row>
        <row r="30">
          <cell r="N30">
            <v>28</v>
          </cell>
          <cell r="O30" t="str">
            <v>Glenorchy</v>
          </cell>
          <cell r="P30" t="str">
            <v>Hydro</v>
          </cell>
          <cell r="Q30">
            <v>2822</v>
          </cell>
        </row>
        <row r="31">
          <cell r="N31">
            <v>29</v>
          </cell>
          <cell r="O31" t="str">
            <v>GTE Engines (WASTEM)</v>
          </cell>
          <cell r="P31" t="str">
            <v>ICE</v>
          </cell>
          <cell r="Q31">
            <v>40679</v>
          </cell>
        </row>
        <row r="32">
          <cell r="N32">
            <v>30</v>
          </cell>
          <cell r="O32" t="str">
            <v>GTE Engines (WDSERV)</v>
          </cell>
          <cell r="P32" t="str">
            <v>ICE</v>
          </cell>
          <cell r="Q32">
            <v>24271</v>
          </cell>
        </row>
        <row r="33">
          <cell r="N33">
            <v>31</v>
          </cell>
          <cell r="O33" t="str">
            <v>Hau Nui Windfarm</v>
          </cell>
          <cell r="P33" t="str">
            <v>Wind</v>
          </cell>
          <cell r="Q33">
            <v>27000</v>
          </cell>
        </row>
        <row r="34">
          <cell r="N34">
            <v>32</v>
          </cell>
          <cell r="O34" t="str">
            <v>Highbank x 2</v>
          </cell>
          <cell r="P34" t="str">
            <v>Hydro</v>
          </cell>
          <cell r="Q34">
            <v>89143</v>
          </cell>
        </row>
        <row r="35">
          <cell r="N35">
            <v>33</v>
          </cell>
          <cell r="O35" t="str">
            <v>Hinemaiaia x 3</v>
          </cell>
          <cell r="P35" t="str">
            <v>Hydro</v>
          </cell>
          <cell r="Q35">
            <v>25916</v>
          </cell>
        </row>
        <row r="36">
          <cell r="N36">
            <v>34</v>
          </cell>
          <cell r="O36" t="str">
            <v>Huntly</v>
          </cell>
          <cell r="P36" t="str">
            <v>Gas/Coal</v>
          </cell>
          <cell r="Q36">
            <v>6278067</v>
          </cell>
        </row>
        <row r="37">
          <cell r="N37">
            <v>35</v>
          </cell>
          <cell r="O37" t="str">
            <v>Kaimai x 4</v>
          </cell>
          <cell r="P37" t="str">
            <v>Hydro</v>
          </cell>
          <cell r="Q37">
            <v>172272</v>
          </cell>
        </row>
        <row r="38">
          <cell r="N38">
            <v>36</v>
          </cell>
          <cell r="O38" t="str">
            <v>Kaitawa</v>
          </cell>
          <cell r="P38" t="str">
            <v>Hydro</v>
          </cell>
          <cell r="Q38">
            <v>95900</v>
          </cell>
        </row>
        <row r="39">
          <cell r="N39">
            <v>37</v>
          </cell>
          <cell r="O39" t="str">
            <v>Kaniere Forks x 2</v>
          </cell>
          <cell r="P39" t="str">
            <v>Hydro</v>
          </cell>
          <cell r="Q39">
            <v>11183</v>
          </cell>
        </row>
        <row r="40">
          <cell r="N40">
            <v>38</v>
          </cell>
          <cell r="O40" t="str">
            <v>Karapiro</v>
          </cell>
          <cell r="P40" t="str">
            <v>Hydro</v>
          </cell>
          <cell r="Q40">
            <v>491009</v>
          </cell>
        </row>
        <row r="41">
          <cell r="N41">
            <v>39</v>
          </cell>
          <cell r="O41" t="str">
            <v>Kinleith</v>
          </cell>
          <cell r="P41" t="str">
            <v>CoGen Gas/Wood</v>
          </cell>
          <cell r="Q41">
            <v>284239</v>
          </cell>
        </row>
        <row r="42">
          <cell r="N42">
            <v>40</v>
          </cell>
          <cell r="O42" t="str">
            <v>Kumara x 3</v>
          </cell>
          <cell r="P42" t="str">
            <v>Hydro</v>
          </cell>
          <cell r="Q42">
            <v>31199</v>
          </cell>
        </row>
        <row r="43">
          <cell r="N43">
            <v>41</v>
          </cell>
          <cell r="O43" t="str">
            <v>Kuratau</v>
          </cell>
          <cell r="P43" t="str">
            <v>Hydro</v>
          </cell>
          <cell r="Q43">
            <v>29008</v>
          </cell>
        </row>
        <row r="44">
          <cell r="N44">
            <v>42</v>
          </cell>
          <cell r="O44" t="str">
            <v>Manapouri</v>
          </cell>
          <cell r="P44" t="str">
            <v>Hydro</v>
          </cell>
          <cell r="Q44">
            <v>4569636</v>
          </cell>
        </row>
        <row r="45">
          <cell r="N45">
            <v>43</v>
          </cell>
          <cell r="O45" t="str">
            <v>Mangahao</v>
          </cell>
          <cell r="P45" t="str">
            <v>Hydro</v>
          </cell>
          <cell r="Q45">
            <v>61395</v>
          </cell>
        </row>
        <row r="46">
          <cell r="N46">
            <v>44</v>
          </cell>
          <cell r="O46" t="str">
            <v>Mangahao Joint Venture</v>
          </cell>
          <cell r="P46" t="str">
            <v>Hydro</v>
          </cell>
          <cell r="Q46">
            <v>61395</v>
          </cell>
        </row>
        <row r="47">
          <cell r="N47">
            <v>45</v>
          </cell>
          <cell r="O47" t="str">
            <v>Mangatangi</v>
          </cell>
          <cell r="P47" t="str">
            <v>Hydro</v>
          </cell>
          <cell r="Q47">
            <v>1871</v>
          </cell>
        </row>
        <row r="48">
          <cell r="N48">
            <v>46</v>
          </cell>
          <cell r="O48" t="str">
            <v>Mangatawhiri</v>
          </cell>
          <cell r="P48" t="str">
            <v>Hydro</v>
          </cell>
          <cell r="Q48">
            <v>442</v>
          </cell>
        </row>
        <row r="49">
          <cell r="N49">
            <v>47</v>
          </cell>
          <cell r="O49" t="str">
            <v>Mangere</v>
          </cell>
          <cell r="P49" t="str">
            <v>Gas</v>
          </cell>
          <cell r="Q49">
            <v>46129</v>
          </cell>
        </row>
        <row r="50">
          <cell r="N50">
            <v>48</v>
          </cell>
          <cell r="O50" t="str">
            <v>Mangorei</v>
          </cell>
          <cell r="P50" t="str">
            <v>Hydro</v>
          </cell>
          <cell r="Q50">
            <v>17110</v>
          </cell>
        </row>
        <row r="51">
          <cell r="N51">
            <v>49</v>
          </cell>
          <cell r="O51" t="str">
            <v>Maraetai</v>
          </cell>
          <cell r="P51" t="str">
            <v>Hydro</v>
          </cell>
          <cell r="Q51">
            <v>819724</v>
          </cell>
        </row>
        <row r="52">
          <cell r="N52">
            <v>50</v>
          </cell>
          <cell r="O52" t="str">
            <v>Matahina</v>
          </cell>
          <cell r="P52" t="str">
            <v>Hydro</v>
          </cell>
          <cell r="Q52">
            <v>269644</v>
          </cell>
        </row>
        <row r="53">
          <cell r="N53">
            <v>51</v>
          </cell>
          <cell r="O53" t="str">
            <v>Meg x4</v>
          </cell>
          <cell r="P53" t="str">
            <v>Hydro</v>
          </cell>
          <cell r="Q53">
            <v>25072</v>
          </cell>
        </row>
        <row r="54">
          <cell r="N54">
            <v>52</v>
          </cell>
          <cell r="O54" t="str">
            <v>Mokai I</v>
          </cell>
          <cell r="P54" t="str">
            <v>Geothermal</v>
          </cell>
          <cell r="Q54">
            <v>774078</v>
          </cell>
        </row>
        <row r="55">
          <cell r="N55">
            <v>53</v>
          </cell>
          <cell r="O55" t="str">
            <v>Mokai II</v>
          </cell>
          <cell r="P55" t="str">
            <v>Geothermal</v>
          </cell>
          <cell r="Q55">
            <v>37376</v>
          </cell>
        </row>
        <row r="56">
          <cell r="N56">
            <v>54</v>
          </cell>
          <cell r="O56" t="str">
            <v>Mokauiti</v>
          </cell>
          <cell r="P56" t="str">
            <v>Hydro</v>
          </cell>
          <cell r="Q56">
            <v>5930</v>
          </cell>
        </row>
        <row r="57">
          <cell r="N57">
            <v>55</v>
          </cell>
          <cell r="O57" t="str">
            <v>Monowai 1</v>
          </cell>
          <cell r="P57" t="str">
            <v>Hydro</v>
          </cell>
          <cell r="Q57">
            <v>10395</v>
          </cell>
        </row>
        <row r="58">
          <cell r="N58">
            <v>56</v>
          </cell>
          <cell r="O58" t="str">
            <v>Monowai 2</v>
          </cell>
          <cell r="P58" t="str">
            <v>Hydro</v>
          </cell>
          <cell r="Q58">
            <v>12624</v>
          </cell>
        </row>
        <row r="59">
          <cell r="N59">
            <v>57</v>
          </cell>
          <cell r="O59" t="str">
            <v>Monowai 3</v>
          </cell>
          <cell r="P59" t="str">
            <v>Hydro</v>
          </cell>
          <cell r="Q59">
            <v>11676</v>
          </cell>
        </row>
        <row r="60">
          <cell r="N60">
            <v>58</v>
          </cell>
          <cell r="O60" t="str">
            <v>Motukawa</v>
          </cell>
          <cell r="P60" t="str">
            <v>Hydro</v>
          </cell>
          <cell r="Q60">
            <v>17329</v>
          </cell>
        </row>
        <row r="61">
          <cell r="N61">
            <v>59</v>
          </cell>
          <cell r="O61" t="str">
            <v>New Plymouth</v>
          </cell>
          <cell r="P61" t="str">
            <v>Gas</v>
          </cell>
          <cell r="Q61">
            <v>838595</v>
          </cell>
        </row>
        <row r="62">
          <cell r="N62">
            <v>60</v>
          </cell>
          <cell r="O62" t="str">
            <v>Ngawha</v>
          </cell>
          <cell r="P62" t="str">
            <v>Geothermal</v>
          </cell>
          <cell r="Q62">
            <v>10</v>
          </cell>
        </row>
        <row r="63">
          <cell r="N63">
            <v>61</v>
          </cell>
          <cell r="O63" t="str">
            <v>NI Main Trunk - Toll</v>
          </cell>
          <cell r="P63" t="str">
            <v>Regeneration</v>
          </cell>
          <cell r="Q63">
            <v>245</v>
          </cell>
        </row>
        <row r="64">
          <cell r="N64">
            <v>62</v>
          </cell>
          <cell r="O64" t="str">
            <v>Ohaaki</v>
          </cell>
          <cell r="P64" t="str">
            <v>Geothermal</v>
          </cell>
          <cell r="Q64">
            <v>251701</v>
          </cell>
        </row>
        <row r="65">
          <cell r="N65">
            <v>63</v>
          </cell>
          <cell r="O65" t="str">
            <v>Ohakuri</v>
          </cell>
          <cell r="P65" t="str">
            <v>Hydro</v>
          </cell>
          <cell r="Q65">
            <v>366615</v>
          </cell>
        </row>
        <row r="66">
          <cell r="N66">
            <v>64</v>
          </cell>
          <cell r="O66" t="str">
            <v>Ohau A</v>
          </cell>
          <cell r="P66" t="str">
            <v>Hydro</v>
          </cell>
          <cell r="Q66">
            <v>1073535</v>
          </cell>
        </row>
        <row r="67">
          <cell r="N67">
            <v>65</v>
          </cell>
          <cell r="O67" t="str">
            <v>Ohau B</v>
          </cell>
          <cell r="P67" t="str">
            <v>Hydro</v>
          </cell>
          <cell r="Q67">
            <v>898700</v>
          </cell>
        </row>
        <row r="68">
          <cell r="N68">
            <v>66</v>
          </cell>
          <cell r="O68" t="str">
            <v>Ohau C</v>
          </cell>
          <cell r="P68" t="str">
            <v>Hydro</v>
          </cell>
          <cell r="Q68">
            <v>894321</v>
          </cell>
        </row>
        <row r="69">
          <cell r="N69">
            <v>67</v>
          </cell>
          <cell r="O69" t="str">
            <v>Okuru</v>
          </cell>
          <cell r="P69" t="str">
            <v>Diesel</v>
          </cell>
          <cell r="Q69">
            <v>22</v>
          </cell>
        </row>
        <row r="70">
          <cell r="N70">
            <v>68</v>
          </cell>
          <cell r="O70" t="str">
            <v>Opunake</v>
          </cell>
          <cell r="P70" t="str">
            <v>Hydro</v>
          </cell>
          <cell r="Q70">
            <v>1503</v>
          </cell>
        </row>
        <row r="71">
          <cell r="N71">
            <v>69</v>
          </cell>
          <cell r="O71" t="str">
            <v>Otahuhu A</v>
          </cell>
          <cell r="P71" t="str">
            <v>Diesel</v>
          </cell>
          <cell r="Q71">
            <v>0</v>
          </cell>
        </row>
        <row r="72">
          <cell r="N72">
            <v>70</v>
          </cell>
          <cell r="O72" t="str">
            <v>Otahuhu B</v>
          </cell>
          <cell r="P72" t="str">
            <v>Gas</v>
          </cell>
          <cell r="Q72">
            <v>2614348</v>
          </cell>
        </row>
        <row r="73">
          <cell r="N73">
            <v>71</v>
          </cell>
          <cell r="O73" t="str">
            <v>Paerau x 2</v>
          </cell>
          <cell r="P73" t="str">
            <v>Hydro</v>
          </cell>
          <cell r="Q73">
            <v>59093</v>
          </cell>
        </row>
        <row r="74">
          <cell r="N74">
            <v>72</v>
          </cell>
          <cell r="O74" t="str">
            <v>Pan Pac</v>
          </cell>
          <cell r="P74" t="str">
            <v>Steam</v>
          </cell>
          <cell r="Q74">
            <v>30293</v>
          </cell>
        </row>
        <row r="75">
          <cell r="N75">
            <v>73</v>
          </cell>
          <cell r="O75" t="str">
            <v>Patea</v>
          </cell>
          <cell r="P75" t="str">
            <v>Hydro</v>
          </cell>
          <cell r="Q75">
            <v>92571</v>
          </cell>
        </row>
        <row r="76">
          <cell r="N76">
            <v>74</v>
          </cell>
          <cell r="O76" t="str">
            <v>Paterson Niblick</v>
          </cell>
          <cell r="P76" t="str">
            <v>Steam</v>
          </cell>
          <cell r="Q76">
            <v>4957</v>
          </cell>
        </row>
        <row r="77">
          <cell r="N77">
            <v>75</v>
          </cell>
          <cell r="O77" t="str">
            <v>Piriaka</v>
          </cell>
          <cell r="P77" t="str">
            <v>Hydro</v>
          </cell>
          <cell r="Q77">
            <v>7182</v>
          </cell>
        </row>
        <row r="78">
          <cell r="N78">
            <v>76</v>
          </cell>
          <cell r="O78" t="str">
            <v>Piripaua</v>
          </cell>
          <cell r="P78" t="str">
            <v>Hydro</v>
          </cell>
          <cell r="Q78">
            <v>141800</v>
          </cell>
        </row>
        <row r="79">
          <cell r="N79">
            <v>77</v>
          </cell>
          <cell r="O79" t="str">
            <v>Poihipi</v>
          </cell>
          <cell r="P79" t="str">
            <v>Geothermal</v>
          </cell>
          <cell r="Q79">
            <v>215778</v>
          </cell>
        </row>
        <row r="80">
          <cell r="N80">
            <v>78</v>
          </cell>
          <cell r="O80" t="str">
            <v>Raetihi</v>
          </cell>
          <cell r="P80" t="str">
            <v>Hydro</v>
          </cell>
          <cell r="Q80">
            <v>1362</v>
          </cell>
        </row>
        <row r="81">
          <cell r="N81">
            <v>79</v>
          </cell>
          <cell r="O81" t="str">
            <v>Rangipo</v>
          </cell>
          <cell r="P81" t="str">
            <v>Hydro</v>
          </cell>
          <cell r="Q81">
            <v>503300</v>
          </cell>
        </row>
        <row r="82">
          <cell r="N82">
            <v>80</v>
          </cell>
          <cell r="O82" t="str">
            <v>Ravensdown</v>
          </cell>
          <cell r="P82" t="str">
            <v>Gas</v>
          </cell>
          <cell r="Q82">
            <v>4974</v>
          </cell>
        </row>
        <row r="83">
          <cell r="N83">
            <v>81</v>
          </cell>
          <cell r="O83" t="str">
            <v>Rotokawa</v>
          </cell>
          <cell r="P83" t="str">
            <v>Geothermal</v>
          </cell>
          <cell r="Q83">
            <v>282645</v>
          </cell>
        </row>
        <row r="84">
          <cell r="N84">
            <v>82</v>
          </cell>
          <cell r="O84" t="str">
            <v>Roxburgh</v>
          </cell>
          <cell r="P84" t="str">
            <v>Hydro</v>
          </cell>
          <cell r="Q84">
            <v>1327312</v>
          </cell>
        </row>
        <row r="85">
          <cell r="N85">
            <v>83</v>
          </cell>
          <cell r="O85" t="str">
            <v>Southdown</v>
          </cell>
          <cell r="P85" t="str">
            <v>Cogen Gas</v>
          </cell>
          <cell r="Q85">
            <v>860014</v>
          </cell>
        </row>
        <row r="86">
          <cell r="N86">
            <v>84</v>
          </cell>
          <cell r="O86" t="str">
            <v>TA3 (Norske ST)</v>
          </cell>
          <cell r="P86" t="str">
            <v>Steam</v>
          </cell>
          <cell r="Q86">
            <v>61824</v>
          </cell>
        </row>
        <row r="87">
          <cell r="N87">
            <v>85</v>
          </cell>
          <cell r="O87" t="str">
            <v>Tararua</v>
          </cell>
          <cell r="P87" t="str">
            <v>Wind</v>
          </cell>
          <cell r="Q87">
            <v>268389</v>
          </cell>
        </row>
        <row r="88">
          <cell r="N88">
            <v>86</v>
          </cell>
          <cell r="O88" t="str">
            <v>TCC</v>
          </cell>
          <cell r="P88" t="str">
            <v>Gas</v>
          </cell>
          <cell r="Q88">
            <v>2848681</v>
          </cell>
        </row>
        <row r="89">
          <cell r="N89">
            <v>87</v>
          </cell>
          <cell r="O89" t="str">
            <v>Te Apiti</v>
          </cell>
          <cell r="P89" t="str">
            <v>Wind</v>
          </cell>
          <cell r="Q89">
            <v>321529</v>
          </cell>
        </row>
        <row r="90">
          <cell r="N90">
            <v>88</v>
          </cell>
          <cell r="O90" t="str">
            <v>Te Awamutu</v>
          </cell>
          <cell r="P90" t="str">
            <v>Cogen Gas</v>
          </cell>
          <cell r="Q90">
            <v>163700</v>
          </cell>
        </row>
        <row r="91">
          <cell r="N91">
            <v>89</v>
          </cell>
          <cell r="O91" t="str">
            <v>Te Rapa</v>
          </cell>
          <cell r="P91" t="str">
            <v>Cogen Gas</v>
          </cell>
          <cell r="Q91">
            <v>187255</v>
          </cell>
        </row>
        <row r="92">
          <cell r="N92">
            <v>90</v>
          </cell>
          <cell r="O92" t="str">
            <v>Tekapo A</v>
          </cell>
          <cell r="P92" t="str">
            <v>Hydro</v>
          </cell>
          <cell r="Q92">
            <v>122660</v>
          </cell>
        </row>
        <row r="93">
          <cell r="N93">
            <v>91</v>
          </cell>
          <cell r="O93" t="str">
            <v>Tekapo B</v>
          </cell>
          <cell r="P93" t="str">
            <v>Hydro</v>
          </cell>
          <cell r="Q93">
            <v>712078</v>
          </cell>
        </row>
        <row r="94">
          <cell r="N94">
            <v>92</v>
          </cell>
          <cell r="O94" t="str">
            <v>Teviot 1A</v>
          </cell>
          <cell r="P94" t="str">
            <v>Hydro</v>
          </cell>
          <cell r="Q94">
            <v>4963</v>
          </cell>
        </row>
        <row r="95">
          <cell r="N95">
            <v>93</v>
          </cell>
          <cell r="O95" t="str">
            <v>Teviot 4</v>
          </cell>
          <cell r="P95" t="str">
            <v>Hydro</v>
          </cell>
          <cell r="Q95">
            <v>2381</v>
          </cell>
        </row>
        <row r="96">
          <cell r="N96">
            <v>94</v>
          </cell>
          <cell r="O96" t="str">
            <v>Teviot 5</v>
          </cell>
          <cell r="P96" t="str">
            <v>Hydro</v>
          </cell>
          <cell r="Q96">
            <v>23025</v>
          </cell>
        </row>
        <row r="97">
          <cell r="N97">
            <v>95</v>
          </cell>
          <cell r="O97" t="str">
            <v>Teviot 6</v>
          </cell>
          <cell r="P97" t="str">
            <v>Hydro</v>
          </cell>
          <cell r="Q97">
            <v>21433</v>
          </cell>
        </row>
        <row r="98">
          <cell r="N98">
            <v>96</v>
          </cell>
          <cell r="O98" t="str">
            <v>Teviot 7</v>
          </cell>
          <cell r="P98" t="str">
            <v>Hydro</v>
          </cell>
          <cell r="Q98">
            <v>11217</v>
          </cell>
        </row>
        <row r="99">
          <cell r="N99">
            <v>97</v>
          </cell>
          <cell r="O99" t="str">
            <v>Teviot 8</v>
          </cell>
          <cell r="P99" t="str">
            <v>Hydro</v>
          </cell>
          <cell r="Q99">
            <v>22090</v>
          </cell>
        </row>
        <row r="100">
          <cell r="N100">
            <v>98</v>
          </cell>
          <cell r="O100" t="str">
            <v>TG1 (BoP)</v>
          </cell>
          <cell r="P100" t="str">
            <v>Geothermal</v>
          </cell>
          <cell r="Q100">
            <v>13902</v>
          </cell>
        </row>
        <row r="101">
          <cell r="N101">
            <v>99</v>
          </cell>
          <cell r="O101" t="str">
            <v>TG2 (BoP)</v>
          </cell>
          <cell r="P101" t="str">
            <v>Geothermal</v>
          </cell>
          <cell r="Q101">
            <v>27979</v>
          </cell>
        </row>
        <row r="102">
          <cell r="N102">
            <v>100</v>
          </cell>
          <cell r="O102" t="str">
            <v>Tokaanu</v>
          </cell>
          <cell r="P102" t="str">
            <v>Hydro</v>
          </cell>
          <cell r="Q102">
            <v>603400</v>
          </cell>
        </row>
        <row r="103">
          <cell r="N103">
            <v>101</v>
          </cell>
          <cell r="O103" t="str">
            <v>Tuai</v>
          </cell>
          <cell r="P103" t="str">
            <v>Hydro</v>
          </cell>
          <cell r="Q103">
            <v>206300</v>
          </cell>
        </row>
        <row r="104">
          <cell r="N104">
            <v>102</v>
          </cell>
          <cell r="O104" t="str">
            <v>Turnbull</v>
          </cell>
          <cell r="P104" t="str">
            <v>Hydro</v>
          </cell>
          <cell r="Q104">
            <v>2869</v>
          </cell>
        </row>
        <row r="105">
          <cell r="N105">
            <v>103</v>
          </cell>
          <cell r="O105" t="str">
            <v>Wahapo</v>
          </cell>
          <cell r="P105" t="str">
            <v>Hydro</v>
          </cell>
          <cell r="Q105">
            <v>11656</v>
          </cell>
        </row>
        <row r="106">
          <cell r="N106">
            <v>104</v>
          </cell>
          <cell r="O106" t="str">
            <v>Waihopai</v>
          </cell>
          <cell r="P106" t="str">
            <v>Hydro</v>
          </cell>
          <cell r="Q106">
            <v>8324</v>
          </cell>
        </row>
        <row r="107">
          <cell r="N107">
            <v>105</v>
          </cell>
          <cell r="O107" t="str">
            <v>Waipapa</v>
          </cell>
          <cell r="P107" t="str">
            <v>Hydro</v>
          </cell>
          <cell r="Q107">
            <v>226592</v>
          </cell>
        </row>
        <row r="108">
          <cell r="N108">
            <v>106</v>
          </cell>
          <cell r="O108" t="str">
            <v>Waipori x 4</v>
          </cell>
          <cell r="P108" t="str">
            <v>Hydro</v>
          </cell>
          <cell r="Q108">
            <v>211622</v>
          </cell>
        </row>
        <row r="109">
          <cell r="N109">
            <v>107</v>
          </cell>
          <cell r="O109" t="str">
            <v>Wairakei</v>
          </cell>
          <cell r="P109" t="str">
            <v>Geothermal</v>
          </cell>
          <cell r="Q109">
            <v>1328143</v>
          </cell>
        </row>
        <row r="110">
          <cell r="N110">
            <v>108</v>
          </cell>
          <cell r="O110" t="str">
            <v>Wairere</v>
          </cell>
          <cell r="P110" t="str">
            <v>Hydro</v>
          </cell>
          <cell r="Q110">
            <v>15871</v>
          </cell>
        </row>
        <row r="111">
          <cell r="N111">
            <v>109</v>
          </cell>
          <cell r="O111" t="str">
            <v>Wairua Hydro</v>
          </cell>
          <cell r="P111" t="str">
            <v>Hydro</v>
          </cell>
          <cell r="Q111">
            <v>18239</v>
          </cell>
        </row>
        <row r="112">
          <cell r="N112">
            <v>110</v>
          </cell>
          <cell r="O112" t="str">
            <v>Waitakere</v>
          </cell>
          <cell r="P112" t="str">
            <v>Hydro</v>
          </cell>
          <cell r="Q112">
            <v>428</v>
          </cell>
        </row>
        <row r="113">
          <cell r="N113">
            <v>111</v>
          </cell>
          <cell r="O113" t="str">
            <v>Waitaki</v>
          </cell>
          <cell r="P113" t="str">
            <v>Hydro</v>
          </cell>
          <cell r="Q113">
            <v>443278</v>
          </cell>
        </row>
        <row r="114">
          <cell r="N114">
            <v>112</v>
          </cell>
          <cell r="O114" t="str">
            <v>Wastewater Plant (HCC)</v>
          </cell>
          <cell r="P114" t="str">
            <v>Sewage Gas</v>
          </cell>
          <cell r="Q114">
            <v>7392</v>
          </cell>
        </row>
        <row r="115">
          <cell r="N115">
            <v>113</v>
          </cell>
          <cell r="O115" t="str">
            <v>Wellington Hospital</v>
          </cell>
          <cell r="P115" t="str">
            <v>Gas</v>
          </cell>
          <cell r="Q115">
            <v>585</v>
          </cell>
        </row>
        <row r="116">
          <cell r="N116">
            <v>114</v>
          </cell>
          <cell r="O116" t="str">
            <v>Whakamaru</v>
          </cell>
          <cell r="P116" t="str">
            <v>Hydro</v>
          </cell>
          <cell r="Q116">
            <v>450983</v>
          </cell>
        </row>
        <row r="117">
          <cell r="N117">
            <v>115</v>
          </cell>
          <cell r="O117" t="str">
            <v>Wheao x 2</v>
          </cell>
          <cell r="P117" t="str">
            <v>Hydro</v>
          </cell>
          <cell r="Q117">
            <v>95559</v>
          </cell>
        </row>
        <row r="118">
          <cell r="N118">
            <v>116</v>
          </cell>
          <cell r="O118" t="str">
            <v>Wye Creek 1</v>
          </cell>
          <cell r="P118" t="str">
            <v>Hydro</v>
          </cell>
          <cell r="Q118">
            <v>2206</v>
          </cell>
        </row>
        <row r="119">
          <cell r="N119">
            <v>117</v>
          </cell>
          <cell r="O119" t="str">
            <v>Wye Creek 2</v>
          </cell>
          <cell r="P119" t="str">
            <v>Hydro</v>
          </cell>
          <cell r="Q119">
            <v>7623</v>
          </cell>
        </row>
        <row r="120">
          <cell r="N120">
            <v>260</v>
          </cell>
          <cell r="O120" t="str">
            <v>Birchfield Minerals (NGR0331)</v>
          </cell>
          <cell r="P120" t="str">
            <v>Unknown</v>
          </cell>
          <cell r="Q120">
            <v>163</v>
          </cell>
        </row>
        <row r="121">
          <cell r="N121">
            <v>261</v>
          </cell>
          <cell r="O121" t="str">
            <v>Brooklyn Hydro</v>
          </cell>
          <cell r="P121" t="str">
            <v>Unknown</v>
          </cell>
          <cell r="Q121">
            <v>729</v>
          </cell>
        </row>
        <row r="122">
          <cell r="N122">
            <v>262</v>
          </cell>
          <cell r="O122" t="str">
            <v>Burwood Hospital</v>
          </cell>
          <cell r="P122" t="str">
            <v>Unknown</v>
          </cell>
          <cell r="Q122">
            <v>74</v>
          </cell>
        </row>
        <row r="123">
          <cell r="N123">
            <v>263</v>
          </cell>
          <cell r="O123" t="str">
            <v>CCC Pumping Stations</v>
          </cell>
          <cell r="P123" t="str">
            <v>Unknown</v>
          </cell>
          <cell r="Q123">
            <v>1326</v>
          </cell>
        </row>
        <row r="124">
          <cell r="N124">
            <v>264</v>
          </cell>
          <cell r="O124" t="str">
            <v>Chch International Airport</v>
          </cell>
          <cell r="P124" t="str">
            <v>Unknown</v>
          </cell>
          <cell r="Q124">
            <v>425</v>
          </cell>
        </row>
        <row r="125">
          <cell r="N125">
            <v>265</v>
          </cell>
          <cell r="O125" t="str">
            <v>CWF Hamilton</v>
          </cell>
          <cell r="P125" t="str">
            <v>Unknown</v>
          </cell>
          <cell r="Q125">
            <v>100</v>
          </cell>
        </row>
        <row r="126">
          <cell r="N126">
            <v>266</v>
          </cell>
          <cell r="O126" t="str">
            <v>Dept of Corrections - Womens</v>
          </cell>
          <cell r="P126" t="str">
            <v>Unknown</v>
          </cell>
          <cell r="Q126">
            <v>17</v>
          </cell>
        </row>
        <row r="127">
          <cell r="N127">
            <v>267</v>
          </cell>
          <cell r="O127" t="str">
            <v>Diesel Gensets</v>
          </cell>
          <cell r="P127" t="str">
            <v>Unknown</v>
          </cell>
          <cell r="Q127">
            <v>1461</v>
          </cell>
        </row>
        <row r="128">
          <cell r="N128">
            <v>268</v>
          </cell>
          <cell r="O128" t="str">
            <v>Drysdale</v>
          </cell>
          <cell r="P128" t="str">
            <v>Unknown</v>
          </cell>
          <cell r="Q128">
            <v>223</v>
          </cell>
        </row>
        <row r="129">
          <cell r="N129">
            <v>269</v>
          </cell>
          <cell r="O129" t="str">
            <v>Fletcher Waipa Mill (Red Stag)</v>
          </cell>
          <cell r="P129" t="str">
            <v>Unknown</v>
          </cell>
          <cell r="Q129">
            <v>5443</v>
          </cell>
        </row>
        <row r="130">
          <cell r="N130">
            <v>270</v>
          </cell>
          <cell r="O130" t="str">
            <v>Fonterra</v>
          </cell>
          <cell r="P130" t="str">
            <v>Unknown</v>
          </cell>
          <cell r="Q130">
            <v>3360</v>
          </cell>
        </row>
        <row r="131">
          <cell r="N131">
            <v>271</v>
          </cell>
          <cell r="O131" t="str">
            <v>Fonterra Co-generation</v>
          </cell>
          <cell r="P131" t="str">
            <v>Unknown</v>
          </cell>
          <cell r="Q131">
            <v>54522</v>
          </cell>
        </row>
        <row r="132">
          <cell r="N132">
            <v>272</v>
          </cell>
          <cell r="O132" t="str">
            <v>Genesis Kouraurau</v>
          </cell>
          <cell r="P132" t="str">
            <v>Unknown</v>
          </cell>
          <cell r="Q132">
            <v>0</v>
          </cell>
        </row>
        <row r="133">
          <cell r="N133">
            <v>273</v>
          </cell>
          <cell r="O133" t="str">
            <v>Greenmount</v>
          </cell>
          <cell r="P133" t="str">
            <v>Unknown</v>
          </cell>
          <cell r="Q133">
            <v>37254</v>
          </cell>
        </row>
        <row r="134">
          <cell r="N134">
            <v>274</v>
          </cell>
          <cell r="O134" t="str">
            <v>Hamilton City Council - Pukete</v>
          </cell>
          <cell r="P134" t="str">
            <v>Unknown</v>
          </cell>
          <cell r="Q134">
            <v>970</v>
          </cell>
        </row>
        <row r="135">
          <cell r="N135">
            <v>275</v>
          </cell>
          <cell r="O135" t="str">
            <v>Hinemaiai Total</v>
          </cell>
          <cell r="P135" t="str">
            <v>Unknown</v>
          </cell>
          <cell r="Q135">
            <v>25914</v>
          </cell>
        </row>
        <row r="136">
          <cell r="N136">
            <v>276</v>
          </cell>
          <cell r="O136" t="str">
            <v>Horotiu Land Fill Generator</v>
          </cell>
          <cell r="P136" t="str">
            <v>Unknown</v>
          </cell>
          <cell r="Q136">
            <v>6437</v>
          </cell>
        </row>
        <row r="137">
          <cell r="N137">
            <v>277</v>
          </cell>
          <cell r="O137" t="str">
            <v>Lyttelton Port Company</v>
          </cell>
          <cell r="P137" t="str">
            <v>Unknown</v>
          </cell>
          <cell r="Q137">
            <v>17</v>
          </cell>
        </row>
        <row r="138">
          <cell r="N138">
            <v>278</v>
          </cell>
          <cell r="O138" t="str">
            <v>Mackays (MKY0111)</v>
          </cell>
          <cell r="P138" t="str">
            <v>Unknown</v>
          </cell>
          <cell r="Q138">
            <v>7829</v>
          </cell>
        </row>
        <row r="139">
          <cell r="N139">
            <v>279</v>
          </cell>
          <cell r="O139" t="str">
            <v>Mataura Industrial Park</v>
          </cell>
          <cell r="P139" t="str">
            <v>Unknown</v>
          </cell>
          <cell r="Q139">
            <v>4800</v>
          </cell>
        </row>
        <row r="140">
          <cell r="N140">
            <v>280</v>
          </cell>
          <cell r="O140" t="str">
            <v>Onekaka Energy</v>
          </cell>
          <cell r="P140" t="str">
            <v>Unknown</v>
          </cell>
          <cell r="Q140">
            <v>1692</v>
          </cell>
        </row>
        <row r="141">
          <cell r="N141">
            <v>281</v>
          </cell>
          <cell r="O141" t="str">
            <v>Opuha Dam Partnership</v>
          </cell>
          <cell r="P141" t="str">
            <v>Unknown</v>
          </cell>
          <cell r="Q141">
            <v>20867</v>
          </cell>
        </row>
        <row r="142">
          <cell r="N142">
            <v>282</v>
          </cell>
          <cell r="O142" t="str">
            <v>Ossberger</v>
          </cell>
          <cell r="P142" t="str">
            <v>Unknown</v>
          </cell>
          <cell r="Q142">
            <v>190</v>
          </cell>
        </row>
        <row r="143">
          <cell r="N143">
            <v>283</v>
          </cell>
          <cell r="O143" t="str">
            <v>Pupu Hydrological Society</v>
          </cell>
          <cell r="P143" t="str">
            <v>Unknown</v>
          </cell>
          <cell r="Q143">
            <v>1334</v>
          </cell>
        </row>
        <row r="144">
          <cell r="N144">
            <v>284</v>
          </cell>
          <cell r="O144" t="str">
            <v>Redvale</v>
          </cell>
          <cell r="P144" t="str">
            <v>Unknown</v>
          </cell>
          <cell r="Q144">
            <v>37640</v>
          </cell>
        </row>
        <row r="145">
          <cell r="N145">
            <v>285</v>
          </cell>
          <cell r="O145" t="str">
            <v>Rosedale</v>
          </cell>
          <cell r="P145" t="str">
            <v>Unknown</v>
          </cell>
          <cell r="Q145">
            <v>12889</v>
          </cell>
        </row>
        <row r="146">
          <cell r="N146">
            <v>286</v>
          </cell>
          <cell r="O146" t="str">
            <v>Silverstream</v>
          </cell>
          <cell r="P146" t="str">
            <v>Unknown</v>
          </cell>
          <cell r="Q146">
            <v>13685</v>
          </cell>
        </row>
        <row r="147">
          <cell r="N147">
            <v>287</v>
          </cell>
          <cell r="O147" t="str">
            <v>St Georges Hostpital</v>
          </cell>
          <cell r="P147" t="str">
            <v>Unknown</v>
          </cell>
          <cell r="Q147">
            <v>325</v>
          </cell>
        </row>
        <row r="148">
          <cell r="N148">
            <v>288</v>
          </cell>
          <cell r="O148" t="str">
            <v>Swift Energy</v>
          </cell>
          <cell r="P148" t="str">
            <v>Unknown</v>
          </cell>
          <cell r="Q148">
            <v>0</v>
          </cell>
        </row>
        <row r="149">
          <cell r="N149">
            <v>289</v>
          </cell>
          <cell r="O149" t="str">
            <v>Thomas Cameron Wind Generator</v>
          </cell>
          <cell r="P149" t="str">
            <v>Unknown</v>
          </cell>
          <cell r="Q149">
            <v>9</v>
          </cell>
        </row>
        <row r="150">
          <cell r="N150">
            <v>290</v>
          </cell>
          <cell r="O150" t="str">
            <v>Trustpower - Montalto</v>
          </cell>
          <cell r="P150" t="str">
            <v>Unknown</v>
          </cell>
          <cell r="Q150">
            <v>9631</v>
          </cell>
        </row>
        <row r="151">
          <cell r="N151">
            <v>291</v>
          </cell>
          <cell r="O151" t="str">
            <v>Trustpower - Temp diesels</v>
          </cell>
          <cell r="P151" t="str">
            <v>Unknown</v>
          </cell>
          <cell r="Q151">
            <v>18</v>
          </cell>
        </row>
        <row r="152">
          <cell r="N152">
            <v>292</v>
          </cell>
          <cell r="O152" t="str">
            <v>Waihi Generation</v>
          </cell>
          <cell r="P152" t="str">
            <v>Unknown</v>
          </cell>
          <cell r="Q152">
            <v>12797</v>
          </cell>
        </row>
        <row r="153">
          <cell r="N153">
            <v>293</v>
          </cell>
          <cell r="O153" t="str">
            <v>Whitford</v>
          </cell>
          <cell r="P153" t="str">
            <v>Unknown</v>
          </cell>
          <cell r="Q153">
            <v>23273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ivot"/>
      <sheetName val="Value"/>
      <sheetName val="PY2020-21"/>
      <sheetName val="PY2020-21 Value"/>
      <sheetName val="Sheet2"/>
    </sheetNames>
    <sheetDataSet>
      <sheetData sheetId="0"/>
      <sheetData sheetId="1"/>
      <sheetData sheetId="2">
        <row r="1">
          <cell r="A1" t="str">
            <v>Note</v>
          </cell>
          <cell r="B1" t="str">
            <v>Sum of Connection</v>
          </cell>
          <cell r="C1" t="str">
            <v>Sum of HVDC</v>
          </cell>
          <cell r="D1" t="str">
            <v>Sum of Interconnection</v>
          </cell>
        </row>
        <row r="2">
          <cell r="A2" t="str">
            <v>Alpine Energy LtdABY</v>
          </cell>
          <cell r="B2">
            <v>791.39</v>
          </cell>
          <cell r="C2">
            <v>272.58</v>
          </cell>
          <cell r="D2">
            <v>291.61</v>
          </cell>
        </row>
        <row r="3">
          <cell r="A3" t="str">
            <v>Alpine Energy LtdBPD</v>
          </cell>
          <cell r="B3">
            <v>23459.8</v>
          </cell>
          <cell r="C3">
            <v>0</v>
          </cell>
          <cell r="D3">
            <v>3221.2</v>
          </cell>
        </row>
        <row r="4">
          <cell r="A4" t="str">
            <v>Alpine Energy LtdSTU</v>
          </cell>
          <cell r="B4">
            <v>266.44</v>
          </cell>
          <cell r="C4">
            <v>0</v>
          </cell>
          <cell r="D4">
            <v>6824.78</v>
          </cell>
        </row>
        <row r="5">
          <cell r="A5" t="str">
            <v>Alpine Energy LtdTIM</v>
          </cell>
          <cell r="B5">
            <v>3393.07</v>
          </cell>
          <cell r="C5">
            <v>0</v>
          </cell>
          <cell r="D5">
            <v>47145.68</v>
          </cell>
        </row>
        <row r="6">
          <cell r="A6" t="str">
            <v>Alpine Energy LtdTKA</v>
          </cell>
          <cell r="B6">
            <v>1177.0999999999999</v>
          </cell>
          <cell r="C6">
            <v>0</v>
          </cell>
          <cell r="D6">
            <v>2923.7</v>
          </cell>
        </row>
        <row r="7">
          <cell r="A7" t="str">
            <v>Alpine Energy LtdTMK</v>
          </cell>
          <cell r="B7">
            <v>26378.78</v>
          </cell>
          <cell r="C7">
            <v>0</v>
          </cell>
          <cell r="D7">
            <v>19328.05</v>
          </cell>
        </row>
        <row r="8">
          <cell r="A8" t="str">
            <v>Alpine Energy LtdTWZ</v>
          </cell>
          <cell r="B8">
            <v>-737.3</v>
          </cell>
          <cell r="C8">
            <v>0</v>
          </cell>
          <cell r="D8">
            <v>2069.87</v>
          </cell>
        </row>
        <row r="9">
          <cell r="A9" t="str">
            <v>Aurora Energy LimitedCML</v>
          </cell>
          <cell r="B9">
            <v>171.77</v>
          </cell>
          <cell r="C9">
            <v>0</v>
          </cell>
          <cell r="D9">
            <v>24391.37</v>
          </cell>
        </row>
        <row r="10">
          <cell r="A10" t="str">
            <v>Aurora Energy LimitedCYD</v>
          </cell>
          <cell r="B10">
            <v>-1063.5</v>
          </cell>
          <cell r="C10">
            <v>679.1</v>
          </cell>
          <cell r="D10">
            <v>462.21</v>
          </cell>
        </row>
        <row r="11">
          <cell r="A11" t="str">
            <v>Aurora Energy LimitedFKN</v>
          </cell>
          <cell r="B11">
            <v>11633.43</v>
          </cell>
          <cell r="C11">
            <v>0</v>
          </cell>
          <cell r="D11">
            <v>40494.019999999997</v>
          </cell>
        </row>
        <row r="12">
          <cell r="A12" t="str">
            <v>Aurora Energy LimitedHWB</v>
          </cell>
          <cell r="B12">
            <v>-1791.94</v>
          </cell>
          <cell r="C12">
            <v>176.03</v>
          </cell>
          <cell r="D12">
            <v>30214.41</v>
          </cell>
        </row>
        <row r="13">
          <cell r="A13" t="str">
            <v>Aurora Energy LimitedSDN</v>
          </cell>
          <cell r="B13">
            <v>-1196.32</v>
          </cell>
          <cell r="C13">
            <v>0</v>
          </cell>
          <cell r="D13">
            <v>51870.33</v>
          </cell>
        </row>
        <row r="14">
          <cell r="A14" t="str">
            <v>Beach Energy LimitedHWA</v>
          </cell>
          <cell r="B14">
            <v>237.1</v>
          </cell>
          <cell r="C14">
            <v>0</v>
          </cell>
          <cell r="D14">
            <v>7158.41</v>
          </cell>
        </row>
        <row r="15">
          <cell r="A15" t="str">
            <v>Buller Electricity LtdORO</v>
          </cell>
          <cell r="B15">
            <v>0</v>
          </cell>
          <cell r="C15">
            <v>7.0000000000000007E-2</v>
          </cell>
          <cell r="D15">
            <v>4123.78</v>
          </cell>
        </row>
        <row r="16">
          <cell r="A16" t="str">
            <v>Centralines LtdWPW</v>
          </cell>
          <cell r="B16">
            <v>-518.76</v>
          </cell>
          <cell r="C16">
            <v>0</v>
          </cell>
          <cell r="D16">
            <v>15926.16</v>
          </cell>
        </row>
        <row r="17">
          <cell r="A17" t="str">
            <v>Contact Energy LtdCYD</v>
          </cell>
          <cell r="B17">
            <v>0</v>
          </cell>
          <cell r="C17">
            <v>39020.629999999997</v>
          </cell>
          <cell r="D17">
            <v>0</v>
          </cell>
        </row>
        <row r="18">
          <cell r="A18" t="str">
            <v>Contact Energy LtdOKI</v>
          </cell>
          <cell r="B18">
            <v>12820.369999999999</v>
          </cell>
          <cell r="C18">
            <v>0</v>
          </cell>
          <cell r="D18">
            <v>0</v>
          </cell>
        </row>
        <row r="19">
          <cell r="A19" t="str">
            <v>Contact Energy LtdOTA</v>
          </cell>
          <cell r="B19">
            <v>0</v>
          </cell>
          <cell r="C19">
            <v>0</v>
          </cell>
          <cell r="D19">
            <v>0</v>
          </cell>
        </row>
        <row r="20">
          <cell r="A20" t="str">
            <v>Contact Energy LtdOTC</v>
          </cell>
          <cell r="B20">
            <v>0</v>
          </cell>
          <cell r="C20">
            <v>0</v>
          </cell>
          <cell r="D20">
            <v>0</v>
          </cell>
        </row>
        <row r="21">
          <cell r="A21" t="str">
            <v>Contact Energy LtdPPI</v>
          </cell>
          <cell r="B21">
            <v>619.44000000000005</v>
          </cell>
          <cell r="C21">
            <v>0</v>
          </cell>
          <cell r="D21">
            <v>0</v>
          </cell>
        </row>
        <row r="22">
          <cell r="A22" t="str">
            <v>Contact Energy LtdROX</v>
          </cell>
          <cell r="B22">
            <v>0</v>
          </cell>
          <cell r="C22">
            <v>31236.06</v>
          </cell>
          <cell r="D22">
            <v>0</v>
          </cell>
        </row>
        <row r="23">
          <cell r="A23" t="str">
            <v>Contact Energy LtdSFD</v>
          </cell>
          <cell r="B23">
            <v>0</v>
          </cell>
          <cell r="C23">
            <v>0</v>
          </cell>
          <cell r="D23">
            <v>0</v>
          </cell>
        </row>
        <row r="24">
          <cell r="A24" t="str">
            <v>Contact Energy LtdTHI</v>
          </cell>
          <cell r="B24">
            <v>1310.0800000000002</v>
          </cell>
          <cell r="C24">
            <v>0</v>
          </cell>
          <cell r="D24">
            <v>0</v>
          </cell>
        </row>
        <row r="25">
          <cell r="A25" t="str">
            <v>Contact Energy LtdWHI</v>
          </cell>
          <cell r="B25">
            <v>0</v>
          </cell>
          <cell r="C25">
            <v>0</v>
          </cell>
          <cell r="D25">
            <v>118.49</v>
          </cell>
        </row>
        <row r="26">
          <cell r="A26" t="str">
            <v>Contact Energy LtdWRK</v>
          </cell>
          <cell r="B26">
            <v>0</v>
          </cell>
          <cell r="C26">
            <v>0</v>
          </cell>
          <cell r="D26">
            <v>0</v>
          </cell>
        </row>
        <row r="27">
          <cell r="A27" t="str">
            <v>Counties Power LtdBOB</v>
          </cell>
          <cell r="B27">
            <v>-1593.48</v>
          </cell>
          <cell r="C27">
            <v>0</v>
          </cell>
          <cell r="D27">
            <v>62297</v>
          </cell>
        </row>
        <row r="28">
          <cell r="A28" t="str">
            <v>Counties Power LtdGLN</v>
          </cell>
          <cell r="B28">
            <v>232.85</v>
          </cell>
          <cell r="C28">
            <v>0</v>
          </cell>
          <cell r="D28">
            <v>21338.25</v>
          </cell>
        </row>
        <row r="29">
          <cell r="A29" t="str">
            <v>Daiken Southland LtdBDE</v>
          </cell>
          <cell r="B29">
            <v>6356.59</v>
          </cell>
          <cell r="C29">
            <v>0</v>
          </cell>
          <cell r="D29">
            <v>6269.28</v>
          </cell>
        </row>
        <row r="30">
          <cell r="A30" t="str">
            <v>Eastland Network LtdTUI</v>
          </cell>
          <cell r="B30">
            <v>0</v>
          </cell>
          <cell r="C30">
            <v>0</v>
          </cell>
          <cell r="D30">
            <v>44509.38</v>
          </cell>
        </row>
        <row r="31">
          <cell r="A31" t="str">
            <v>Electra LimitedMHO</v>
          </cell>
          <cell r="B31">
            <v>1525.77</v>
          </cell>
          <cell r="C31">
            <v>0</v>
          </cell>
          <cell r="D31">
            <v>5839</v>
          </cell>
        </row>
        <row r="32">
          <cell r="A32" t="str">
            <v>Electra LimitedPRM</v>
          </cell>
          <cell r="B32">
            <v>-1654.79</v>
          </cell>
          <cell r="C32">
            <v>0</v>
          </cell>
          <cell r="D32">
            <v>43224.43</v>
          </cell>
        </row>
        <row r="33">
          <cell r="A33" t="str">
            <v>Electricity Ashburton LtdASB</v>
          </cell>
          <cell r="B33">
            <v>7861.3099999999995</v>
          </cell>
          <cell r="C33">
            <v>0.04</v>
          </cell>
          <cell r="D33">
            <v>53560.35</v>
          </cell>
        </row>
        <row r="34">
          <cell r="A34" t="str">
            <v>Genesis Power LtdHLY</v>
          </cell>
          <cell r="B34">
            <v>0</v>
          </cell>
          <cell r="C34">
            <v>0</v>
          </cell>
          <cell r="D34">
            <v>0</v>
          </cell>
        </row>
        <row r="35">
          <cell r="A35" t="str">
            <v>Genesis Power LtdRPO</v>
          </cell>
          <cell r="B35">
            <v>2751.91</v>
          </cell>
          <cell r="C35">
            <v>0</v>
          </cell>
          <cell r="D35">
            <v>0</v>
          </cell>
        </row>
        <row r="36">
          <cell r="A36" t="str">
            <v>Genesis Power LtdTKA</v>
          </cell>
          <cell r="B36">
            <v>8028.18</v>
          </cell>
          <cell r="C36">
            <v>2701.34</v>
          </cell>
          <cell r="D36">
            <v>0</v>
          </cell>
        </row>
        <row r="37">
          <cell r="A37" t="str">
            <v>Genesis Power LtdTKB</v>
          </cell>
          <cell r="B37">
            <v>2987.1</v>
          </cell>
          <cell r="C37">
            <v>15537.1</v>
          </cell>
          <cell r="D37">
            <v>0</v>
          </cell>
        </row>
        <row r="38">
          <cell r="A38" t="str">
            <v>Genesis Power LtdTKU</v>
          </cell>
          <cell r="B38">
            <v>-139.39000000000001</v>
          </cell>
          <cell r="C38">
            <v>0</v>
          </cell>
          <cell r="D38">
            <v>0</v>
          </cell>
        </row>
        <row r="39">
          <cell r="A39" t="str">
            <v>Genesis Power LtdTUI</v>
          </cell>
          <cell r="B39">
            <v>0</v>
          </cell>
          <cell r="C39">
            <v>0</v>
          </cell>
          <cell r="D39">
            <v>0</v>
          </cell>
        </row>
        <row r="40">
          <cell r="A40" t="str">
            <v>Horizon Energy DistributionEDG</v>
          </cell>
          <cell r="B40">
            <v>-761.81000000000006</v>
          </cell>
          <cell r="C40">
            <v>0</v>
          </cell>
          <cell r="D40">
            <v>468.1</v>
          </cell>
        </row>
        <row r="41">
          <cell r="A41" t="str">
            <v>Horizon Energy DistributionKAW</v>
          </cell>
          <cell r="B41">
            <v>-2.23</v>
          </cell>
          <cell r="C41">
            <v>0</v>
          </cell>
          <cell r="D41">
            <v>903.42</v>
          </cell>
        </row>
        <row r="42">
          <cell r="A42" t="str">
            <v>Horizon Energy DistributionWAI</v>
          </cell>
          <cell r="B42">
            <v>-1122.3</v>
          </cell>
          <cell r="C42">
            <v>0</v>
          </cell>
          <cell r="D42">
            <v>8288.73</v>
          </cell>
        </row>
        <row r="43">
          <cell r="A43" t="str">
            <v>KIWIRAILBPE</v>
          </cell>
          <cell r="B43">
            <v>-506.78000000000003</v>
          </cell>
          <cell r="C43">
            <v>0</v>
          </cell>
          <cell r="D43">
            <v>383.22</v>
          </cell>
        </row>
        <row r="44">
          <cell r="A44" t="str">
            <v>KIWIRAILHAM</v>
          </cell>
          <cell r="B44">
            <v>-543.03</v>
          </cell>
          <cell r="C44">
            <v>0</v>
          </cell>
          <cell r="D44">
            <v>204.21</v>
          </cell>
        </row>
        <row r="45">
          <cell r="A45" t="str">
            <v>KIWIRAILPEN</v>
          </cell>
          <cell r="B45">
            <v>-307.98</v>
          </cell>
          <cell r="C45">
            <v>0</v>
          </cell>
          <cell r="D45">
            <v>3587.61</v>
          </cell>
        </row>
        <row r="46">
          <cell r="A46" t="str">
            <v>KIWIRAILSWN</v>
          </cell>
          <cell r="B46">
            <v>-311.89999999999998</v>
          </cell>
          <cell r="C46">
            <v>0</v>
          </cell>
          <cell r="D46">
            <v>3278.35</v>
          </cell>
        </row>
        <row r="47">
          <cell r="A47" t="str">
            <v>KIWIRAILTMN</v>
          </cell>
          <cell r="B47">
            <v>-470.83000000000004</v>
          </cell>
          <cell r="C47">
            <v>0</v>
          </cell>
          <cell r="D47">
            <v>200.01</v>
          </cell>
        </row>
        <row r="48">
          <cell r="A48" t="str">
            <v>KIWIRAILTNG</v>
          </cell>
          <cell r="B48">
            <v>146.19999999999999</v>
          </cell>
          <cell r="C48">
            <v>0</v>
          </cell>
          <cell r="D48">
            <v>390.78</v>
          </cell>
        </row>
        <row r="49">
          <cell r="A49" t="str">
            <v>Mainpower New Zealand LtdASY</v>
          </cell>
          <cell r="B49">
            <v>-799.89</v>
          </cell>
          <cell r="C49">
            <v>0</v>
          </cell>
          <cell r="D49">
            <v>9001.3799999999992</v>
          </cell>
        </row>
        <row r="50">
          <cell r="A50" t="str">
            <v>Mainpower New Zealand LtdCUL</v>
          </cell>
          <cell r="B50">
            <v>-645.66</v>
          </cell>
          <cell r="C50">
            <v>0</v>
          </cell>
          <cell r="D50">
            <v>9539.23</v>
          </cell>
        </row>
        <row r="51">
          <cell r="A51" t="str">
            <v>Mainpower New Zealand LtdKAI</v>
          </cell>
          <cell r="B51">
            <v>3848.13</v>
          </cell>
          <cell r="C51">
            <v>0</v>
          </cell>
          <cell r="D51">
            <v>21179.42</v>
          </cell>
        </row>
        <row r="52">
          <cell r="A52" t="str">
            <v>Mainpower New Zealand LtdSBK</v>
          </cell>
          <cell r="B52">
            <v>-465.29</v>
          </cell>
          <cell r="C52">
            <v>0</v>
          </cell>
          <cell r="D52">
            <v>31359.02</v>
          </cell>
        </row>
        <row r="53">
          <cell r="A53" t="str">
            <v>Mainpower New Zealand LtdWPR</v>
          </cell>
          <cell r="B53">
            <v>396.01</v>
          </cell>
          <cell r="C53">
            <v>0</v>
          </cell>
          <cell r="D53">
            <v>6431.48</v>
          </cell>
        </row>
        <row r="54">
          <cell r="A54" t="str">
            <v>Marlborough Lines LtdBLN</v>
          </cell>
          <cell r="B54">
            <v>-1425.89</v>
          </cell>
          <cell r="C54">
            <v>0</v>
          </cell>
          <cell r="D54">
            <v>51055.99</v>
          </cell>
        </row>
        <row r="55">
          <cell r="A55" t="str">
            <v>MEL (Te Apiti) LtdWDV</v>
          </cell>
          <cell r="B55">
            <v>0</v>
          </cell>
          <cell r="C55">
            <v>0</v>
          </cell>
          <cell r="D55">
            <v>124.38</v>
          </cell>
        </row>
        <row r="56">
          <cell r="A56" t="str">
            <v>MEL (Westwind) LtdWWD</v>
          </cell>
          <cell r="B56">
            <v>6187.38</v>
          </cell>
          <cell r="C56">
            <v>0</v>
          </cell>
          <cell r="D56">
            <v>83.2</v>
          </cell>
        </row>
        <row r="57">
          <cell r="A57" t="str">
            <v>Mercury NZ LimitedARA</v>
          </cell>
          <cell r="B57">
            <v>1001.37</v>
          </cell>
          <cell r="C57">
            <v>0</v>
          </cell>
          <cell r="D57">
            <v>0</v>
          </cell>
        </row>
        <row r="58">
          <cell r="A58" t="str">
            <v>Mercury NZ LimitedARI</v>
          </cell>
          <cell r="B58">
            <v>0</v>
          </cell>
          <cell r="C58">
            <v>0</v>
          </cell>
          <cell r="D58">
            <v>0</v>
          </cell>
        </row>
        <row r="59">
          <cell r="A59" t="str">
            <v>Mercury NZ LimitedATI</v>
          </cell>
          <cell r="B59">
            <v>0</v>
          </cell>
          <cell r="C59">
            <v>0</v>
          </cell>
          <cell r="D59">
            <v>0</v>
          </cell>
        </row>
        <row r="60">
          <cell r="A60" t="str">
            <v>Mercury NZ LimitedKPO</v>
          </cell>
          <cell r="B60">
            <v>0</v>
          </cell>
          <cell r="C60">
            <v>0</v>
          </cell>
          <cell r="D60">
            <v>0</v>
          </cell>
        </row>
        <row r="61">
          <cell r="A61" t="str">
            <v>Mercury NZ LimitedMTI</v>
          </cell>
          <cell r="B61">
            <v>10875.72</v>
          </cell>
          <cell r="C61">
            <v>0</v>
          </cell>
          <cell r="D61">
            <v>0</v>
          </cell>
        </row>
        <row r="62">
          <cell r="A62" t="str">
            <v>Mercury NZ LimitedOHK</v>
          </cell>
          <cell r="B62">
            <v>0</v>
          </cell>
          <cell r="C62">
            <v>0</v>
          </cell>
          <cell r="D62">
            <v>0</v>
          </cell>
        </row>
        <row r="63">
          <cell r="A63" t="str">
            <v>Mercury NZ LimitedWKM</v>
          </cell>
          <cell r="B63">
            <v>0</v>
          </cell>
          <cell r="C63">
            <v>0</v>
          </cell>
          <cell r="D63">
            <v>0</v>
          </cell>
        </row>
        <row r="64">
          <cell r="A64" t="str">
            <v>Mercury NZ LimitedWPA</v>
          </cell>
          <cell r="B64">
            <v>2690.87</v>
          </cell>
          <cell r="C64">
            <v>0</v>
          </cell>
          <cell r="D64">
            <v>0</v>
          </cell>
        </row>
        <row r="65">
          <cell r="A65" t="str">
            <v>Meridian Energy LtdAVI</v>
          </cell>
          <cell r="B65">
            <v>0</v>
          </cell>
          <cell r="C65">
            <v>17592.060000000001</v>
          </cell>
          <cell r="D65">
            <v>0</v>
          </cell>
        </row>
        <row r="66">
          <cell r="A66" t="str">
            <v>Meridian Energy LtdBEN</v>
          </cell>
          <cell r="B66">
            <v>0</v>
          </cell>
          <cell r="C66">
            <v>42751.040000000001</v>
          </cell>
          <cell r="D66">
            <v>0</v>
          </cell>
        </row>
        <row r="67">
          <cell r="A67" t="str">
            <v>Meridian Energy LtdMAN</v>
          </cell>
          <cell r="B67">
            <v>483409.05</v>
          </cell>
          <cell r="C67">
            <v>94212.7</v>
          </cell>
          <cell r="D67">
            <v>0</v>
          </cell>
        </row>
        <row r="68">
          <cell r="A68" t="str">
            <v>Meridian Energy LtdOHA</v>
          </cell>
          <cell r="B68">
            <v>5919.37</v>
          </cell>
          <cell r="C68">
            <v>21190.560000000001</v>
          </cell>
          <cell r="D68">
            <v>0</v>
          </cell>
        </row>
        <row r="69">
          <cell r="A69" t="str">
            <v>Meridian Energy LtdOHB</v>
          </cell>
          <cell r="B69">
            <v>0</v>
          </cell>
          <cell r="C69">
            <v>17808.02</v>
          </cell>
          <cell r="D69">
            <v>0</v>
          </cell>
        </row>
        <row r="70">
          <cell r="A70" t="str">
            <v>Meridian Energy LtdOHC</v>
          </cell>
          <cell r="B70">
            <v>221.10000000000002</v>
          </cell>
          <cell r="C70">
            <v>17719.169999999998</v>
          </cell>
          <cell r="D70">
            <v>0</v>
          </cell>
        </row>
        <row r="71">
          <cell r="A71" t="str">
            <v>Meridian Energy LtdTWZ</v>
          </cell>
          <cell r="B71">
            <v>-205.98</v>
          </cell>
          <cell r="C71">
            <v>0</v>
          </cell>
          <cell r="D71">
            <v>651.29999999999995</v>
          </cell>
        </row>
        <row r="72">
          <cell r="A72" t="str">
            <v>Meridian Energy LtdWTK</v>
          </cell>
          <cell r="B72">
            <v>1575.6</v>
          </cell>
          <cell r="C72">
            <v>8833.93</v>
          </cell>
          <cell r="D72">
            <v>0</v>
          </cell>
        </row>
        <row r="73">
          <cell r="A73" t="str">
            <v>MethanexMNI</v>
          </cell>
          <cell r="B73">
            <v>297.64</v>
          </cell>
          <cell r="C73">
            <v>0</v>
          </cell>
          <cell r="D73">
            <v>4544.8100000000004</v>
          </cell>
        </row>
        <row r="74">
          <cell r="A74" t="str">
            <v>Nelson ElectricitySTK</v>
          </cell>
          <cell r="B74">
            <v>152.75</v>
          </cell>
          <cell r="C74">
            <v>0</v>
          </cell>
          <cell r="D74">
            <v>7765.17</v>
          </cell>
        </row>
        <row r="75">
          <cell r="A75" t="str">
            <v>Network Tasman LtdKIK</v>
          </cell>
          <cell r="B75">
            <v>-236.71</v>
          </cell>
          <cell r="C75">
            <v>0</v>
          </cell>
          <cell r="D75">
            <v>1534.55</v>
          </cell>
        </row>
        <row r="76">
          <cell r="A76" t="str">
            <v>Network Tasman LtdMCH</v>
          </cell>
          <cell r="B76">
            <v>-137.47</v>
          </cell>
          <cell r="C76">
            <v>0</v>
          </cell>
          <cell r="D76">
            <v>1176.54</v>
          </cell>
        </row>
        <row r="77">
          <cell r="A77" t="str">
            <v>Network Tasman LtdSTK</v>
          </cell>
          <cell r="B77">
            <v>802.32</v>
          </cell>
          <cell r="C77">
            <v>0</v>
          </cell>
          <cell r="D77">
            <v>79450.13</v>
          </cell>
        </row>
        <row r="78">
          <cell r="A78" t="str">
            <v>Network Waitaki LtdBPT</v>
          </cell>
          <cell r="B78">
            <v>232.82</v>
          </cell>
          <cell r="C78">
            <v>0</v>
          </cell>
          <cell r="D78">
            <v>0</v>
          </cell>
        </row>
        <row r="79">
          <cell r="A79" t="str">
            <v>Network Waitaki LtdOAM</v>
          </cell>
          <cell r="B79">
            <v>21419.91</v>
          </cell>
          <cell r="C79">
            <v>0</v>
          </cell>
          <cell r="D79">
            <v>22155.95</v>
          </cell>
        </row>
        <row r="80">
          <cell r="A80" t="str">
            <v>Network Waitaki LtdTWZ</v>
          </cell>
          <cell r="B80">
            <v>-719.18</v>
          </cell>
          <cell r="C80">
            <v>0</v>
          </cell>
          <cell r="D80">
            <v>1221.92</v>
          </cell>
        </row>
        <row r="81">
          <cell r="A81" t="str">
            <v>Network Waitaki LtdWTK</v>
          </cell>
          <cell r="B81">
            <v>66.430000000000007</v>
          </cell>
          <cell r="C81">
            <v>0</v>
          </cell>
          <cell r="D81">
            <v>2056.4299999999998</v>
          </cell>
        </row>
        <row r="82">
          <cell r="A82" t="str">
            <v>New Zealand Aluminium SmelterTWI</v>
          </cell>
          <cell r="B82">
            <v>0</v>
          </cell>
          <cell r="C82">
            <v>0</v>
          </cell>
          <cell r="D82">
            <v>499909.72</v>
          </cell>
        </row>
        <row r="83">
          <cell r="A83" t="str">
            <v>New Zealand Steel LtdGLN</v>
          </cell>
          <cell r="B83">
            <v>2193.44</v>
          </cell>
          <cell r="C83">
            <v>0</v>
          </cell>
          <cell r="D83">
            <v>15485.8</v>
          </cell>
        </row>
        <row r="84">
          <cell r="A84" t="str">
            <v>Nga Awa PuruaNAP</v>
          </cell>
          <cell r="B84">
            <v>3268.15</v>
          </cell>
          <cell r="C84">
            <v>0</v>
          </cell>
          <cell r="D84">
            <v>0</v>
          </cell>
        </row>
        <row r="85">
          <cell r="A85" t="str">
            <v>Ngatamariki Geothermal LimitedNAP</v>
          </cell>
          <cell r="B85">
            <v>1927.73</v>
          </cell>
          <cell r="C85">
            <v>0</v>
          </cell>
          <cell r="D85">
            <v>0</v>
          </cell>
        </row>
        <row r="86">
          <cell r="A86" t="str">
            <v>Norske Skog Tasman LtdKAW</v>
          </cell>
          <cell r="B86">
            <v>-1493.13</v>
          </cell>
          <cell r="C86">
            <v>0</v>
          </cell>
          <cell r="D86">
            <v>0</v>
          </cell>
        </row>
        <row r="87">
          <cell r="A87" t="str">
            <v>Northpower LtdBRB</v>
          </cell>
          <cell r="B87">
            <v>2076.11</v>
          </cell>
          <cell r="C87">
            <v>0</v>
          </cell>
          <cell r="D87">
            <v>36651.769999999997</v>
          </cell>
        </row>
        <row r="88">
          <cell r="A88" t="str">
            <v>Northpower LtdMPE</v>
          </cell>
          <cell r="B88">
            <v>0</v>
          </cell>
          <cell r="C88">
            <v>0</v>
          </cell>
          <cell r="D88">
            <v>78910.600000000006</v>
          </cell>
        </row>
        <row r="89">
          <cell r="A89" t="str">
            <v>Northpower LtdMTO</v>
          </cell>
          <cell r="B89">
            <v>355.66</v>
          </cell>
          <cell r="C89">
            <v>0</v>
          </cell>
          <cell r="D89">
            <v>13133.56</v>
          </cell>
        </row>
        <row r="90">
          <cell r="A90" t="str">
            <v>Nova Energy LimitedKPA</v>
          </cell>
          <cell r="B90">
            <v>1172.28</v>
          </cell>
          <cell r="C90">
            <v>0</v>
          </cell>
          <cell r="D90">
            <v>0</v>
          </cell>
        </row>
        <row r="91">
          <cell r="A91" t="str">
            <v>OMV New Zealand Production LtdMNI</v>
          </cell>
          <cell r="B91">
            <v>33.11</v>
          </cell>
          <cell r="C91">
            <v>0</v>
          </cell>
          <cell r="D91">
            <v>840.39</v>
          </cell>
        </row>
        <row r="92">
          <cell r="A92" t="str">
            <v>Orion New Zealand LtdAPS</v>
          </cell>
          <cell r="B92">
            <v>-298.85000000000002</v>
          </cell>
          <cell r="C92">
            <v>0</v>
          </cell>
          <cell r="D92">
            <v>137.82</v>
          </cell>
        </row>
        <row r="93">
          <cell r="A93" t="str">
            <v>Orion New Zealand LtdBRY</v>
          </cell>
          <cell r="B93">
            <v>1470.08</v>
          </cell>
          <cell r="C93">
            <v>0</v>
          </cell>
          <cell r="D93">
            <v>107912.33</v>
          </cell>
        </row>
        <row r="94">
          <cell r="A94" t="str">
            <v>Orion New Zealand LtdCLH</v>
          </cell>
          <cell r="B94">
            <v>-489.4</v>
          </cell>
          <cell r="C94">
            <v>0</v>
          </cell>
          <cell r="D94">
            <v>208.42</v>
          </cell>
        </row>
        <row r="95">
          <cell r="A95" t="str">
            <v>Orion New Zealand LtdCOL</v>
          </cell>
          <cell r="B95">
            <v>-96.15</v>
          </cell>
          <cell r="C95">
            <v>0</v>
          </cell>
          <cell r="D95">
            <v>165.56</v>
          </cell>
        </row>
        <row r="96">
          <cell r="A96" t="str">
            <v>Orion New Zealand LtdHOR</v>
          </cell>
          <cell r="B96">
            <v>1929.64</v>
          </cell>
          <cell r="C96">
            <v>0</v>
          </cell>
          <cell r="D96">
            <v>12220.06</v>
          </cell>
        </row>
        <row r="97">
          <cell r="A97" t="str">
            <v>Orion New Zealand LtdISL</v>
          </cell>
          <cell r="B97">
            <v>532.99</v>
          </cell>
          <cell r="C97">
            <v>0</v>
          </cell>
          <cell r="D97">
            <v>362108.21</v>
          </cell>
        </row>
        <row r="98">
          <cell r="A98" t="str">
            <v>Orion New Zealand LtdKBY</v>
          </cell>
          <cell r="B98">
            <v>0.43</v>
          </cell>
          <cell r="C98">
            <v>0</v>
          </cell>
          <cell r="D98">
            <v>3513.66</v>
          </cell>
        </row>
        <row r="99">
          <cell r="A99" t="str">
            <v>Pan Pacific Forest ProductsWHI</v>
          </cell>
          <cell r="B99">
            <v>132.93</v>
          </cell>
          <cell r="C99">
            <v>0</v>
          </cell>
          <cell r="D99">
            <v>10715.77</v>
          </cell>
        </row>
        <row r="100">
          <cell r="A100" t="str">
            <v>Powerco LtdBPE</v>
          </cell>
          <cell r="B100">
            <v>1277.8699999999999</v>
          </cell>
          <cell r="C100">
            <v>0</v>
          </cell>
          <cell r="D100">
            <v>71019.37</v>
          </cell>
        </row>
        <row r="101">
          <cell r="A101" t="str">
            <v>Powerco LtdBRK</v>
          </cell>
          <cell r="B101">
            <v>-1162.02</v>
          </cell>
          <cell r="C101">
            <v>0</v>
          </cell>
          <cell r="D101">
            <v>21691.21</v>
          </cell>
        </row>
        <row r="102">
          <cell r="A102" t="str">
            <v>Powerco LtdCST</v>
          </cell>
          <cell r="B102">
            <v>-356.22</v>
          </cell>
          <cell r="C102">
            <v>0</v>
          </cell>
          <cell r="D102">
            <v>33033.910000000003</v>
          </cell>
        </row>
        <row r="103">
          <cell r="A103" t="str">
            <v>Powerco LtdGYT</v>
          </cell>
          <cell r="B103">
            <v>-135.47999999999999</v>
          </cell>
          <cell r="C103">
            <v>0</v>
          </cell>
          <cell r="D103">
            <v>8964.4</v>
          </cell>
        </row>
        <row r="104">
          <cell r="A104" t="str">
            <v>Powerco LtdHIN</v>
          </cell>
          <cell r="B104">
            <v>11370.75</v>
          </cell>
          <cell r="C104">
            <v>0</v>
          </cell>
          <cell r="D104">
            <v>29003.41</v>
          </cell>
        </row>
        <row r="105">
          <cell r="A105" t="str">
            <v>Powerco LtdHUI</v>
          </cell>
          <cell r="B105">
            <v>-995.22</v>
          </cell>
          <cell r="C105">
            <v>0</v>
          </cell>
          <cell r="D105">
            <v>16175.76</v>
          </cell>
        </row>
        <row r="106">
          <cell r="A106" t="str">
            <v>Powerco LtdHWA</v>
          </cell>
          <cell r="B106">
            <v>-1066.21</v>
          </cell>
          <cell r="C106">
            <v>0</v>
          </cell>
          <cell r="D106">
            <v>18156.55</v>
          </cell>
        </row>
        <row r="107">
          <cell r="A107" t="str">
            <v>Powerco LtdKIN</v>
          </cell>
          <cell r="B107">
            <v>2187.2199999999998</v>
          </cell>
          <cell r="C107">
            <v>0</v>
          </cell>
          <cell r="D107">
            <v>41010.86</v>
          </cell>
        </row>
        <row r="108">
          <cell r="A108" t="str">
            <v>Powerco LtdKMO</v>
          </cell>
          <cell r="B108">
            <v>-588.79</v>
          </cell>
          <cell r="C108">
            <v>0</v>
          </cell>
          <cell r="D108">
            <v>15116.03</v>
          </cell>
        </row>
        <row r="109">
          <cell r="A109" t="str">
            <v>Powerco LtdKPU</v>
          </cell>
          <cell r="B109">
            <v>27050.6</v>
          </cell>
          <cell r="C109">
            <v>0</v>
          </cell>
          <cell r="D109">
            <v>32160.75</v>
          </cell>
        </row>
        <row r="110">
          <cell r="A110" t="str">
            <v>Powerco LtdLTN</v>
          </cell>
          <cell r="B110">
            <v>-1410.0900000000001</v>
          </cell>
          <cell r="C110">
            <v>0</v>
          </cell>
          <cell r="D110">
            <v>34103.72</v>
          </cell>
        </row>
        <row r="111">
          <cell r="A111" t="str">
            <v>Powerco LtdMGM</v>
          </cell>
          <cell r="B111">
            <v>403.4</v>
          </cell>
          <cell r="C111">
            <v>0</v>
          </cell>
          <cell r="D111">
            <v>7702.98</v>
          </cell>
        </row>
        <row r="112">
          <cell r="A112" t="str">
            <v>Powerco LtdMST</v>
          </cell>
          <cell r="B112">
            <v>180.59</v>
          </cell>
          <cell r="C112">
            <v>0</v>
          </cell>
          <cell r="D112">
            <v>34325.58</v>
          </cell>
        </row>
        <row r="113">
          <cell r="A113" t="str">
            <v>Powerco LtdMTM</v>
          </cell>
          <cell r="B113">
            <v>-21.13</v>
          </cell>
          <cell r="C113">
            <v>0</v>
          </cell>
          <cell r="D113">
            <v>37699.730000000003</v>
          </cell>
        </row>
        <row r="114">
          <cell r="A114" t="str">
            <v>Powerco LtdMTN</v>
          </cell>
          <cell r="B114">
            <v>-1259.96</v>
          </cell>
          <cell r="C114">
            <v>0</v>
          </cell>
          <cell r="D114">
            <v>11852.81</v>
          </cell>
        </row>
        <row r="115">
          <cell r="A115" t="str">
            <v>Powerco LtdMTR</v>
          </cell>
          <cell r="B115">
            <v>-910.31</v>
          </cell>
          <cell r="C115">
            <v>0</v>
          </cell>
          <cell r="D115">
            <v>5053.24</v>
          </cell>
        </row>
        <row r="116">
          <cell r="A116" t="str">
            <v>Powerco LtdOKN</v>
          </cell>
          <cell r="B116">
            <v>-87.52</v>
          </cell>
          <cell r="C116">
            <v>0</v>
          </cell>
          <cell r="D116">
            <v>1425.3</v>
          </cell>
        </row>
        <row r="117">
          <cell r="A117" t="str">
            <v>Powerco LtdOPK</v>
          </cell>
          <cell r="B117">
            <v>145.58000000000001</v>
          </cell>
          <cell r="C117">
            <v>0</v>
          </cell>
          <cell r="D117">
            <v>5094.42</v>
          </cell>
        </row>
        <row r="118">
          <cell r="A118" t="str">
            <v>Powerco LtdPAO</v>
          </cell>
          <cell r="B118">
            <v>12274.86</v>
          </cell>
          <cell r="C118">
            <v>0</v>
          </cell>
          <cell r="D118">
            <v>22760.18</v>
          </cell>
        </row>
        <row r="119">
          <cell r="A119" t="str">
            <v>Powerco LtdSFD</v>
          </cell>
          <cell r="B119">
            <v>-248.59</v>
          </cell>
          <cell r="C119">
            <v>0</v>
          </cell>
          <cell r="D119">
            <v>15880.78</v>
          </cell>
        </row>
        <row r="120">
          <cell r="A120" t="str">
            <v>Powerco LtdTGA</v>
          </cell>
          <cell r="B120">
            <v>2286.42</v>
          </cell>
          <cell r="C120">
            <v>0</v>
          </cell>
          <cell r="D120">
            <v>60391.85</v>
          </cell>
        </row>
        <row r="121">
          <cell r="A121" t="str">
            <v>Powerco LtdTMI</v>
          </cell>
          <cell r="B121">
            <v>1248.1600000000001</v>
          </cell>
          <cell r="C121">
            <v>0</v>
          </cell>
          <cell r="D121">
            <v>39814.15</v>
          </cell>
        </row>
        <row r="122">
          <cell r="A122" t="str">
            <v>Powerco LtdWGN</v>
          </cell>
          <cell r="B122">
            <v>9.19</v>
          </cell>
          <cell r="C122">
            <v>0</v>
          </cell>
          <cell r="D122">
            <v>19715.46</v>
          </cell>
        </row>
        <row r="123">
          <cell r="A123" t="str">
            <v>Powerco LtdWHU</v>
          </cell>
          <cell r="B123">
            <v>15318.35</v>
          </cell>
          <cell r="C123">
            <v>0</v>
          </cell>
          <cell r="D123">
            <v>16400.14</v>
          </cell>
        </row>
        <row r="124">
          <cell r="A124" t="str">
            <v>Powerco LtdWKO</v>
          </cell>
          <cell r="B124">
            <v>18948.63</v>
          </cell>
          <cell r="C124">
            <v>0</v>
          </cell>
          <cell r="D124">
            <v>25542.7</v>
          </cell>
        </row>
        <row r="125">
          <cell r="A125" t="str">
            <v>Powerco LtdWVY</v>
          </cell>
          <cell r="B125">
            <v>71.11</v>
          </cell>
          <cell r="C125">
            <v>0</v>
          </cell>
          <cell r="D125">
            <v>2624.53</v>
          </cell>
        </row>
        <row r="126">
          <cell r="A126" t="str">
            <v>Powernet LtdBAL</v>
          </cell>
          <cell r="B126">
            <v>7021.45</v>
          </cell>
          <cell r="C126">
            <v>0</v>
          </cell>
          <cell r="D126">
            <v>18110.330000000002</v>
          </cell>
        </row>
        <row r="127">
          <cell r="A127" t="str">
            <v>Powernet LtdEDN</v>
          </cell>
          <cell r="B127">
            <v>304.23</v>
          </cell>
          <cell r="C127">
            <v>0</v>
          </cell>
          <cell r="D127">
            <v>9150.1299999999992</v>
          </cell>
        </row>
        <row r="128">
          <cell r="A128" t="str">
            <v>Powernet LtdFKN</v>
          </cell>
          <cell r="B128">
            <v>1420.23</v>
          </cell>
          <cell r="C128">
            <v>0</v>
          </cell>
          <cell r="D128">
            <v>4969.2</v>
          </cell>
        </row>
        <row r="129">
          <cell r="A129" t="str">
            <v>Powernet LtdGOR</v>
          </cell>
          <cell r="B129">
            <v>428.51</v>
          </cell>
          <cell r="C129">
            <v>0</v>
          </cell>
          <cell r="D129">
            <v>20742.419999999998</v>
          </cell>
        </row>
        <row r="130">
          <cell r="A130" t="str">
            <v>Powernet LtdHWB</v>
          </cell>
          <cell r="B130">
            <v>-5.33</v>
          </cell>
          <cell r="C130">
            <v>0</v>
          </cell>
          <cell r="D130">
            <v>4332.1899999999996</v>
          </cell>
        </row>
        <row r="131">
          <cell r="A131" t="str">
            <v>Powernet LtdINV</v>
          </cell>
          <cell r="B131">
            <v>-120.26</v>
          </cell>
          <cell r="C131">
            <v>0</v>
          </cell>
          <cell r="D131">
            <v>66868.7</v>
          </cell>
        </row>
        <row r="132">
          <cell r="A132" t="str">
            <v>Powernet LtdNMA</v>
          </cell>
          <cell r="B132">
            <v>-638.44000000000005</v>
          </cell>
          <cell r="C132">
            <v>688.61</v>
          </cell>
          <cell r="D132">
            <v>28583.22</v>
          </cell>
        </row>
        <row r="133">
          <cell r="A133" t="str">
            <v>Powernet LtdNSY</v>
          </cell>
          <cell r="B133">
            <v>465.15999999999997</v>
          </cell>
          <cell r="C133">
            <v>1.65</v>
          </cell>
          <cell r="D133">
            <v>12898.25</v>
          </cell>
        </row>
        <row r="134">
          <cell r="A134" t="str">
            <v>Resolutions Development LimitedBDE</v>
          </cell>
          <cell r="B134">
            <v>128.4</v>
          </cell>
          <cell r="C134">
            <v>0</v>
          </cell>
          <cell r="D134">
            <v>7.56</v>
          </cell>
        </row>
        <row r="135">
          <cell r="A135" t="str">
            <v>Scanpower LtdDVK</v>
          </cell>
          <cell r="B135">
            <v>-453.05</v>
          </cell>
          <cell r="C135">
            <v>0</v>
          </cell>
          <cell r="D135">
            <v>8948.43</v>
          </cell>
        </row>
        <row r="136">
          <cell r="A136" t="str">
            <v>Scanpower LtdWDV</v>
          </cell>
          <cell r="B136">
            <v>-235.74</v>
          </cell>
          <cell r="C136">
            <v>0</v>
          </cell>
          <cell r="D136">
            <v>1712.71</v>
          </cell>
        </row>
        <row r="137">
          <cell r="A137" t="str">
            <v>Southdown Cogeneration LtdSWN</v>
          </cell>
          <cell r="B137">
            <v>0</v>
          </cell>
          <cell r="C137">
            <v>0</v>
          </cell>
          <cell r="D137">
            <v>182.36</v>
          </cell>
        </row>
        <row r="138">
          <cell r="A138" t="str">
            <v>Southern Generation GP LimitedMAT</v>
          </cell>
          <cell r="B138">
            <v>0</v>
          </cell>
          <cell r="C138">
            <v>0</v>
          </cell>
          <cell r="D138">
            <v>0</v>
          </cell>
        </row>
        <row r="139">
          <cell r="A139" t="str">
            <v>Southpark Utilities LtdPEN</v>
          </cell>
          <cell r="B139">
            <v>2.63</v>
          </cell>
          <cell r="C139">
            <v>0</v>
          </cell>
          <cell r="D139">
            <v>76.48</v>
          </cell>
        </row>
        <row r="140">
          <cell r="A140" t="str">
            <v>Tararua Wind Power LtdTWC</v>
          </cell>
          <cell r="B140">
            <v>1941.33</v>
          </cell>
          <cell r="C140">
            <v>0</v>
          </cell>
          <cell r="D140">
            <v>98.33</v>
          </cell>
        </row>
        <row r="141">
          <cell r="A141" t="str">
            <v>The Lines Company LtdHTI</v>
          </cell>
          <cell r="B141">
            <v>-79.33</v>
          </cell>
          <cell r="C141">
            <v>0</v>
          </cell>
          <cell r="D141">
            <v>16970.759999999998</v>
          </cell>
        </row>
        <row r="142">
          <cell r="A142" t="str">
            <v>The Lines Company LtdNPK</v>
          </cell>
          <cell r="B142">
            <v>-282.47000000000003</v>
          </cell>
          <cell r="C142">
            <v>0</v>
          </cell>
          <cell r="D142">
            <v>3163.21</v>
          </cell>
        </row>
        <row r="143">
          <cell r="A143" t="str">
            <v>The Lines Company LtdOKN</v>
          </cell>
          <cell r="B143">
            <v>-246.66</v>
          </cell>
          <cell r="C143">
            <v>0</v>
          </cell>
          <cell r="D143">
            <v>3098.5</v>
          </cell>
        </row>
        <row r="144">
          <cell r="A144" t="str">
            <v>The Lines Company LtdONG</v>
          </cell>
          <cell r="B144">
            <v>-701.97</v>
          </cell>
          <cell r="C144">
            <v>0</v>
          </cell>
          <cell r="D144">
            <v>986.61</v>
          </cell>
        </row>
        <row r="145">
          <cell r="A145" t="str">
            <v>The Lines Company LtdTKU</v>
          </cell>
          <cell r="B145">
            <v>-7.88</v>
          </cell>
          <cell r="C145">
            <v>0</v>
          </cell>
          <cell r="D145">
            <v>4808.6899999999996</v>
          </cell>
        </row>
        <row r="146">
          <cell r="A146" t="str">
            <v>Todd Generation Taranaki LimitedJRD</v>
          </cell>
          <cell r="B146">
            <v>571.51</v>
          </cell>
          <cell r="C146">
            <v>0</v>
          </cell>
          <cell r="D146">
            <v>0</v>
          </cell>
        </row>
        <row r="147">
          <cell r="A147" t="str">
            <v>Todd Generation Taranaki LimitedMKE</v>
          </cell>
          <cell r="B147">
            <v>3790.45</v>
          </cell>
          <cell r="C147">
            <v>0</v>
          </cell>
          <cell r="D147">
            <v>3.36</v>
          </cell>
        </row>
        <row r="148">
          <cell r="A148" t="str">
            <v>Top Energy LtdKOE</v>
          </cell>
          <cell r="B148">
            <v>8138.4800000000005</v>
          </cell>
          <cell r="C148">
            <v>0</v>
          </cell>
          <cell r="D148">
            <v>38109.839999999997</v>
          </cell>
        </row>
        <row r="149">
          <cell r="A149" t="str">
            <v>Trustpower LtdARG</v>
          </cell>
          <cell r="B149">
            <v>0</v>
          </cell>
          <cell r="C149">
            <v>811.25</v>
          </cell>
          <cell r="D149">
            <v>0.84</v>
          </cell>
        </row>
        <row r="150">
          <cell r="A150" t="str">
            <v>Trustpower LtdBWK</v>
          </cell>
          <cell r="B150">
            <v>0</v>
          </cell>
          <cell r="C150">
            <v>0</v>
          </cell>
          <cell r="D150">
            <v>0</v>
          </cell>
        </row>
        <row r="151">
          <cell r="A151" t="str">
            <v>Trustpower LtdCOL</v>
          </cell>
          <cell r="B151">
            <v>0</v>
          </cell>
          <cell r="C151">
            <v>5106.34</v>
          </cell>
          <cell r="D151">
            <v>0</v>
          </cell>
        </row>
        <row r="152">
          <cell r="A152" t="str">
            <v>Trustpower LtdHWA</v>
          </cell>
          <cell r="B152">
            <v>0</v>
          </cell>
          <cell r="C152">
            <v>0</v>
          </cell>
          <cell r="D152">
            <v>0</v>
          </cell>
        </row>
        <row r="153">
          <cell r="A153" t="str">
            <v>Trustpower LtdROT</v>
          </cell>
          <cell r="B153">
            <v>0</v>
          </cell>
          <cell r="C153">
            <v>0</v>
          </cell>
          <cell r="D153">
            <v>0</v>
          </cell>
        </row>
        <row r="154">
          <cell r="A154" t="str">
            <v>Unison Networks LtdFHL</v>
          </cell>
          <cell r="B154">
            <v>-291.70999999999998</v>
          </cell>
          <cell r="C154">
            <v>0</v>
          </cell>
          <cell r="D154">
            <v>38194.720000000001</v>
          </cell>
        </row>
        <row r="155">
          <cell r="A155" t="str">
            <v>Unison Networks LtdOKI</v>
          </cell>
          <cell r="B155">
            <v>0</v>
          </cell>
          <cell r="C155">
            <v>0</v>
          </cell>
          <cell r="D155">
            <v>0</v>
          </cell>
        </row>
        <row r="156">
          <cell r="A156" t="str">
            <v>Unison Networks LtdOWH</v>
          </cell>
          <cell r="B156">
            <v>-7869.15</v>
          </cell>
          <cell r="C156">
            <v>0</v>
          </cell>
          <cell r="D156">
            <v>9466.11</v>
          </cell>
        </row>
        <row r="157">
          <cell r="A157" t="str">
            <v>Unison Networks LtdRDF</v>
          </cell>
          <cell r="B157">
            <v>-1730.58</v>
          </cell>
          <cell r="C157">
            <v>0</v>
          </cell>
          <cell r="D157">
            <v>43679.92</v>
          </cell>
        </row>
        <row r="158">
          <cell r="A158" t="str">
            <v>Unison Networks LtdROT</v>
          </cell>
          <cell r="B158">
            <v>3952.39</v>
          </cell>
          <cell r="C158">
            <v>0</v>
          </cell>
          <cell r="D158">
            <v>35013.019999999997</v>
          </cell>
        </row>
        <row r="159">
          <cell r="A159" t="str">
            <v>Unison Networks LtdTRK</v>
          </cell>
          <cell r="B159">
            <v>-76.739999999999995</v>
          </cell>
          <cell r="C159">
            <v>0</v>
          </cell>
          <cell r="D159">
            <v>5895.31</v>
          </cell>
        </row>
        <row r="160">
          <cell r="A160" t="str">
            <v>Unison Networks LtdWRK</v>
          </cell>
          <cell r="B160">
            <v>-2157.59</v>
          </cell>
          <cell r="C160">
            <v>0</v>
          </cell>
          <cell r="D160">
            <v>484.06</v>
          </cell>
        </row>
        <row r="161">
          <cell r="A161" t="str">
            <v>Unison Networks LtdWTU</v>
          </cell>
          <cell r="B161">
            <v>698.62</v>
          </cell>
          <cell r="C161">
            <v>0</v>
          </cell>
          <cell r="D161">
            <v>62282.720000000001</v>
          </cell>
        </row>
        <row r="162">
          <cell r="A162" t="str">
            <v>Vector LtdALB</v>
          </cell>
          <cell r="B162">
            <v>1303.49</v>
          </cell>
          <cell r="C162">
            <v>0</v>
          </cell>
          <cell r="D162">
            <v>167953.74</v>
          </cell>
        </row>
        <row r="163">
          <cell r="A163" t="str">
            <v>Vector LtdHEN</v>
          </cell>
          <cell r="B163">
            <v>1831.01</v>
          </cell>
          <cell r="C163">
            <v>0</v>
          </cell>
          <cell r="D163">
            <v>82377.19</v>
          </cell>
        </row>
        <row r="164">
          <cell r="A164" t="str">
            <v>Vector LtdHEP</v>
          </cell>
          <cell r="B164">
            <v>858.77</v>
          </cell>
          <cell r="C164">
            <v>0</v>
          </cell>
          <cell r="D164">
            <v>107746.78</v>
          </cell>
        </row>
        <row r="165">
          <cell r="A165" t="str">
            <v>Vector LtdHOB</v>
          </cell>
          <cell r="B165">
            <v>-1929.98</v>
          </cell>
          <cell r="C165">
            <v>0</v>
          </cell>
          <cell r="D165">
            <v>29905.99</v>
          </cell>
        </row>
        <row r="166">
          <cell r="A166" t="str">
            <v>Vector LtdLFD</v>
          </cell>
          <cell r="B166">
            <v>0</v>
          </cell>
          <cell r="C166">
            <v>0</v>
          </cell>
          <cell r="D166">
            <v>2708.57</v>
          </cell>
        </row>
        <row r="167">
          <cell r="A167" t="str">
            <v>Vector LtdMNG</v>
          </cell>
          <cell r="B167">
            <v>1963.48</v>
          </cell>
          <cell r="C167">
            <v>0</v>
          </cell>
          <cell r="D167">
            <v>86855.61</v>
          </cell>
        </row>
        <row r="168">
          <cell r="A168" t="str">
            <v>Vector LtdOTA</v>
          </cell>
          <cell r="B168">
            <v>122.84</v>
          </cell>
          <cell r="C168">
            <v>0</v>
          </cell>
          <cell r="D168">
            <v>45401.87</v>
          </cell>
        </row>
        <row r="169">
          <cell r="A169" t="str">
            <v>Vector LtdPAK</v>
          </cell>
          <cell r="B169">
            <v>-558.55999999999995</v>
          </cell>
          <cell r="C169">
            <v>0</v>
          </cell>
          <cell r="D169">
            <v>103533.92</v>
          </cell>
        </row>
        <row r="170">
          <cell r="A170" t="str">
            <v>Vector LtdPEN</v>
          </cell>
          <cell r="B170">
            <v>7520.62</v>
          </cell>
          <cell r="C170">
            <v>0</v>
          </cell>
          <cell r="D170">
            <v>312509.44</v>
          </cell>
        </row>
        <row r="171">
          <cell r="A171" t="str">
            <v>Vector LtdROS</v>
          </cell>
          <cell r="B171">
            <v>923.28</v>
          </cell>
          <cell r="C171">
            <v>0</v>
          </cell>
          <cell r="D171">
            <v>125710.04</v>
          </cell>
        </row>
        <row r="172">
          <cell r="A172" t="str">
            <v>Vector LtdSVL</v>
          </cell>
          <cell r="B172">
            <v>-246.12</v>
          </cell>
          <cell r="C172">
            <v>0</v>
          </cell>
          <cell r="D172">
            <v>62186.91</v>
          </cell>
        </row>
        <row r="173">
          <cell r="A173" t="str">
            <v>Vector LtdTAK</v>
          </cell>
          <cell r="B173">
            <v>-536.29</v>
          </cell>
          <cell r="C173">
            <v>0</v>
          </cell>
          <cell r="D173">
            <v>87079.16</v>
          </cell>
        </row>
        <row r="174">
          <cell r="A174" t="str">
            <v>Vector LtdWEL</v>
          </cell>
          <cell r="B174">
            <v>-1130.04</v>
          </cell>
          <cell r="C174">
            <v>0</v>
          </cell>
          <cell r="D174">
            <v>26137.7</v>
          </cell>
        </row>
        <row r="175">
          <cell r="A175" t="str">
            <v>Vector LtdWIR</v>
          </cell>
          <cell r="B175">
            <v>227.94</v>
          </cell>
          <cell r="C175">
            <v>0</v>
          </cell>
          <cell r="D175">
            <v>64779.5</v>
          </cell>
        </row>
        <row r="176">
          <cell r="A176" t="str">
            <v>Vector LtdWRD</v>
          </cell>
          <cell r="B176">
            <v>2564.29</v>
          </cell>
          <cell r="C176">
            <v>0</v>
          </cell>
          <cell r="D176">
            <v>51636.7</v>
          </cell>
        </row>
        <row r="177">
          <cell r="A177" t="str">
            <v>Waipa Networks LtdCBG</v>
          </cell>
          <cell r="B177">
            <v>3172.68</v>
          </cell>
          <cell r="C177">
            <v>0</v>
          </cell>
          <cell r="D177">
            <v>28837.02</v>
          </cell>
        </row>
        <row r="178">
          <cell r="A178" t="str">
            <v>Waipa Networks LtdTMU</v>
          </cell>
          <cell r="B178">
            <v>716.98</v>
          </cell>
          <cell r="C178">
            <v>0</v>
          </cell>
          <cell r="D178">
            <v>25165.37</v>
          </cell>
        </row>
        <row r="179">
          <cell r="A179" t="str">
            <v>WEL Energy Group LtdHAM</v>
          </cell>
          <cell r="B179">
            <v>1337.62</v>
          </cell>
          <cell r="C179">
            <v>0</v>
          </cell>
          <cell r="D179">
            <v>120653.43</v>
          </cell>
        </row>
        <row r="180">
          <cell r="A180" t="str">
            <v>WEL Energy Group LtdHLY</v>
          </cell>
          <cell r="B180">
            <v>-1470.25</v>
          </cell>
          <cell r="C180">
            <v>0</v>
          </cell>
          <cell r="D180">
            <v>17401.04</v>
          </cell>
        </row>
        <row r="181">
          <cell r="A181" t="str">
            <v>WEL Energy Group LtdTWH</v>
          </cell>
          <cell r="B181">
            <v>-183.71</v>
          </cell>
          <cell r="C181">
            <v>0</v>
          </cell>
          <cell r="D181">
            <v>10044.299999999999</v>
          </cell>
        </row>
        <row r="182">
          <cell r="A182" t="str">
            <v>Wellington Electricity Lines LimitedCPK</v>
          </cell>
          <cell r="B182">
            <v>1814.36</v>
          </cell>
          <cell r="C182">
            <v>0</v>
          </cell>
          <cell r="D182">
            <v>121466.09</v>
          </cell>
        </row>
        <row r="183">
          <cell r="A183" t="str">
            <v>Wellington Electricity Lines LimitedGFD</v>
          </cell>
          <cell r="B183">
            <v>1660.29</v>
          </cell>
          <cell r="C183">
            <v>0</v>
          </cell>
          <cell r="D183">
            <v>44435.43</v>
          </cell>
        </row>
        <row r="184">
          <cell r="A184" t="str">
            <v>Wellington Electricity Lines LimitedHAY</v>
          </cell>
          <cell r="B184">
            <v>-432.37</v>
          </cell>
          <cell r="C184">
            <v>0</v>
          </cell>
          <cell r="D184">
            <v>25098.98</v>
          </cell>
        </row>
        <row r="185">
          <cell r="A185" t="str">
            <v>Wellington Electricity Lines LimitedKWA</v>
          </cell>
          <cell r="B185">
            <v>75.89</v>
          </cell>
          <cell r="C185">
            <v>0</v>
          </cell>
          <cell r="D185">
            <v>21481.119999999999</v>
          </cell>
        </row>
        <row r="186">
          <cell r="A186" t="str">
            <v>Wellington Electricity Lines LimitedMLG</v>
          </cell>
          <cell r="B186">
            <v>-464.32</v>
          </cell>
          <cell r="C186">
            <v>0</v>
          </cell>
          <cell r="D186">
            <v>45227.07</v>
          </cell>
        </row>
        <row r="187">
          <cell r="A187" t="str">
            <v>Wellington Electricity Lines LimitedPNI</v>
          </cell>
          <cell r="B187">
            <v>-966.07</v>
          </cell>
          <cell r="C187">
            <v>0</v>
          </cell>
          <cell r="D187">
            <v>13901.67</v>
          </cell>
        </row>
        <row r="188">
          <cell r="A188" t="str">
            <v>Wellington Electricity Lines LimitedTKR</v>
          </cell>
          <cell r="B188">
            <v>2330.7600000000002</v>
          </cell>
          <cell r="C188">
            <v>0</v>
          </cell>
          <cell r="D188">
            <v>69261.279999999999</v>
          </cell>
        </row>
        <row r="189">
          <cell r="A189" t="str">
            <v>Wellington Electricity Lines LimitedUHT</v>
          </cell>
          <cell r="B189">
            <v>-1812.04</v>
          </cell>
          <cell r="C189">
            <v>0</v>
          </cell>
          <cell r="D189">
            <v>23573.68</v>
          </cell>
        </row>
        <row r="190">
          <cell r="A190" t="str">
            <v>Wellington Electricity Lines LimitedWIL</v>
          </cell>
          <cell r="B190">
            <v>-1925.38</v>
          </cell>
          <cell r="C190">
            <v>0</v>
          </cell>
          <cell r="D190">
            <v>21546.67</v>
          </cell>
        </row>
        <row r="191">
          <cell r="A191" t="str">
            <v>Westpower LtdATU</v>
          </cell>
          <cell r="B191">
            <v>0</v>
          </cell>
          <cell r="C191">
            <v>0</v>
          </cell>
          <cell r="D191">
            <v>485.74</v>
          </cell>
        </row>
        <row r="192">
          <cell r="A192" t="str">
            <v>Westpower LtdDOB</v>
          </cell>
          <cell r="B192">
            <v>-633.36</v>
          </cell>
          <cell r="C192">
            <v>19.53</v>
          </cell>
          <cell r="D192">
            <v>1940.45</v>
          </cell>
        </row>
        <row r="193">
          <cell r="A193" t="str">
            <v>Westpower LtdGYM</v>
          </cell>
          <cell r="B193">
            <v>0</v>
          </cell>
          <cell r="C193">
            <v>78.040000000000006</v>
          </cell>
          <cell r="D193">
            <v>1550.51</v>
          </cell>
        </row>
        <row r="194">
          <cell r="A194" t="str">
            <v>Westpower LtdHKK</v>
          </cell>
          <cell r="B194">
            <v>1012.55</v>
          </cell>
          <cell r="C194">
            <v>34.020000000000003</v>
          </cell>
          <cell r="D194">
            <v>2442.16</v>
          </cell>
        </row>
        <row r="195">
          <cell r="A195" t="str">
            <v>Westpower LtdKUM</v>
          </cell>
          <cell r="B195">
            <v>0</v>
          </cell>
          <cell r="C195">
            <v>0</v>
          </cell>
          <cell r="D195">
            <v>0</v>
          </cell>
        </row>
        <row r="196">
          <cell r="A196" t="str">
            <v>Westpower LtdOTI</v>
          </cell>
          <cell r="B196">
            <v>-89.87</v>
          </cell>
          <cell r="C196">
            <v>0</v>
          </cell>
          <cell r="D196">
            <v>131.94</v>
          </cell>
        </row>
        <row r="197">
          <cell r="A197" t="str">
            <v>Westpower LtdRFN</v>
          </cell>
          <cell r="B197">
            <v>0</v>
          </cell>
          <cell r="C197">
            <v>0</v>
          </cell>
          <cell r="D197">
            <v>2443.84</v>
          </cell>
        </row>
        <row r="198">
          <cell r="A198" t="str">
            <v>Whareroa Cogeneration LimitedHWA</v>
          </cell>
          <cell r="B198">
            <v>0</v>
          </cell>
          <cell r="C198">
            <v>0</v>
          </cell>
          <cell r="D198">
            <v>0</v>
          </cell>
        </row>
        <row r="199">
          <cell r="A199" t="str">
            <v>Winstone Pulp InternationalTNG</v>
          </cell>
          <cell r="B199">
            <v>5278.15</v>
          </cell>
          <cell r="C199">
            <v>0</v>
          </cell>
          <cell r="D199">
            <v>19740.68</v>
          </cell>
        </row>
      </sheetData>
      <sheetData sheetId="3">
        <row r="2">
          <cell r="C2" t="str">
            <v>note</v>
          </cell>
        </row>
        <row r="3">
          <cell r="C3" t="str">
            <v>Alpine Energy LtdABY</v>
          </cell>
        </row>
        <row r="4">
          <cell r="C4" t="str">
            <v>Alpine Energy LtdBPD</v>
          </cell>
        </row>
        <row r="5">
          <cell r="C5" t="str">
            <v>Alpine Energy LtdSTU</v>
          </cell>
        </row>
        <row r="6">
          <cell r="C6" t="str">
            <v>Alpine Energy LtdTIM</v>
          </cell>
        </row>
        <row r="7">
          <cell r="C7" t="str">
            <v>Alpine Energy LtdTKA</v>
          </cell>
        </row>
        <row r="8">
          <cell r="C8" t="str">
            <v>Alpine Energy LtdTMK</v>
          </cell>
        </row>
        <row r="9">
          <cell r="C9" t="str">
            <v>Alpine Energy LtdTWZ</v>
          </cell>
        </row>
        <row r="10">
          <cell r="C10" t="str">
            <v>Alpine Energy Ltd Total</v>
          </cell>
        </row>
        <row r="11">
          <cell r="C11" t="str">
            <v>Aurora Energy LimitedCML</v>
          </cell>
        </row>
        <row r="12">
          <cell r="C12" t="str">
            <v>Aurora Energy LimitedCYD</v>
          </cell>
        </row>
        <row r="13">
          <cell r="C13" t="str">
            <v>Aurora Energy LimitedFKN</v>
          </cell>
        </row>
        <row r="14">
          <cell r="C14" t="str">
            <v>Aurora Energy LimitedHWB</v>
          </cell>
        </row>
        <row r="15">
          <cell r="C15" t="str">
            <v>Aurora Energy LimitedSDN</v>
          </cell>
        </row>
        <row r="16">
          <cell r="C16" t="str">
            <v>Aurora Energy Limited Total</v>
          </cell>
        </row>
        <row r="17">
          <cell r="C17" t="str">
            <v>Beach Energy LimitedHWA</v>
          </cell>
        </row>
        <row r="18">
          <cell r="C18" t="str">
            <v>Beach Energy Limited Total</v>
          </cell>
        </row>
        <row r="19">
          <cell r="C19" t="str">
            <v>Buller Electricity LtdORO</v>
          </cell>
        </row>
        <row r="20">
          <cell r="C20" t="str">
            <v>Buller Electricity Ltd Total</v>
          </cell>
        </row>
        <row r="21">
          <cell r="C21" t="str">
            <v>Centralines LtdWPW</v>
          </cell>
        </row>
        <row r="22">
          <cell r="C22" t="str">
            <v>Centralines Ltd Total</v>
          </cell>
        </row>
        <row r="23">
          <cell r="C23" t="str">
            <v>Contact Energy LtdCYD</v>
          </cell>
        </row>
        <row r="24">
          <cell r="C24" t="str">
            <v>Contact Energy LtdOKI</v>
          </cell>
        </row>
        <row r="25">
          <cell r="C25" t="str">
            <v>Contact Energy LtdOTA</v>
          </cell>
        </row>
        <row r="26">
          <cell r="C26" t="str">
            <v>Contact Energy LtdOTC</v>
          </cell>
        </row>
        <row r="27">
          <cell r="C27" t="str">
            <v>Contact Energy LtdPPI</v>
          </cell>
        </row>
        <row r="28">
          <cell r="C28" t="str">
            <v>Contact Energy LtdROX</v>
          </cell>
        </row>
        <row r="29">
          <cell r="C29" t="str">
            <v>Contact Energy LtdSFD</v>
          </cell>
        </row>
        <row r="30">
          <cell r="C30" t="str">
            <v>Contact Energy LtdTHI</v>
          </cell>
        </row>
        <row r="31">
          <cell r="C31" t="str">
            <v>Contact Energy LtdWHI</v>
          </cell>
        </row>
        <row r="32">
          <cell r="C32" t="str">
            <v>Contact Energy LtdWRK</v>
          </cell>
        </row>
        <row r="33">
          <cell r="C33" t="str">
            <v>Contact Energy Ltd Total</v>
          </cell>
        </row>
        <row r="34">
          <cell r="C34" t="str">
            <v>Counties Power LtdBOB</v>
          </cell>
        </row>
        <row r="35">
          <cell r="C35" t="str">
            <v>Counties Power LtdGLN</v>
          </cell>
        </row>
        <row r="36">
          <cell r="C36" t="str">
            <v>Counties Power Ltd Total</v>
          </cell>
        </row>
        <row r="37">
          <cell r="C37" t="str">
            <v>Daiken Southland LtdBDE</v>
          </cell>
        </row>
        <row r="38">
          <cell r="C38" t="str">
            <v>Daiken Southland Ltd Total</v>
          </cell>
        </row>
        <row r="39">
          <cell r="C39" t="str">
            <v>Eastland Network LtdTUI</v>
          </cell>
        </row>
        <row r="40">
          <cell r="C40" t="str">
            <v>Eastland Network Ltd Total</v>
          </cell>
        </row>
        <row r="41">
          <cell r="C41" t="str">
            <v>Electra LimitedMHO</v>
          </cell>
        </row>
        <row r="42">
          <cell r="C42" t="str">
            <v>Electra LimitedPRM</v>
          </cell>
        </row>
        <row r="43">
          <cell r="C43" t="str">
            <v>Electra Limited Total</v>
          </cell>
        </row>
        <row r="44">
          <cell r="C44" t="str">
            <v>Electricity Ashburton LtdASB</v>
          </cell>
        </row>
        <row r="45">
          <cell r="C45" t="str">
            <v>Electricity Ashburton Ltd Total</v>
          </cell>
        </row>
        <row r="46">
          <cell r="C46" t="str">
            <v>Electricity Southland LtdFKN</v>
          </cell>
        </row>
        <row r="47">
          <cell r="C47" t="str">
            <v>Electricity Southland Ltd Total</v>
          </cell>
        </row>
        <row r="48">
          <cell r="C48" t="str">
            <v>Genesis Power LtdHLY</v>
          </cell>
        </row>
        <row r="49">
          <cell r="C49" t="str">
            <v>Genesis Power LtdRPO</v>
          </cell>
        </row>
        <row r="50">
          <cell r="C50" t="str">
            <v>Genesis Power LtdTKA</v>
          </cell>
        </row>
        <row r="51">
          <cell r="C51" t="str">
            <v>Genesis Power LtdTKB</v>
          </cell>
        </row>
        <row r="52">
          <cell r="C52" t="str">
            <v>Genesis Power LtdTKU</v>
          </cell>
        </row>
        <row r="53">
          <cell r="C53" t="str">
            <v>Genesis Power LtdTUI</v>
          </cell>
        </row>
        <row r="54">
          <cell r="C54" t="str">
            <v>Genesis Power Ltd Total</v>
          </cell>
        </row>
        <row r="55">
          <cell r="C55" t="str">
            <v>Horizon Energy DistributionEDG</v>
          </cell>
        </row>
        <row r="56">
          <cell r="C56" t="str">
            <v>Horizon Energy DistributionKAW</v>
          </cell>
        </row>
        <row r="57">
          <cell r="C57" t="str">
            <v>Horizon Energy DistributionWAI</v>
          </cell>
        </row>
        <row r="58">
          <cell r="C58" t="str">
            <v>Horizon Energy Distribution Total</v>
          </cell>
        </row>
        <row r="59">
          <cell r="C59" t="str">
            <v>KIWIRAILBPE</v>
          </cell>
        </row>
        <row r="60">
          <cell r="C60" t="str">
            <v>KIWIRAILHAM</v>
          </cell>
        </row>
        <row r="61">
          <cell r="C61" t="str">
            <v>KIWIRAILPEN</v>
          </cell>
        </row>
        <row r="62">
          <cell r="C62" t="str">
            <v>KIWIRAILSWN</v>
          </cell>
        </row>
        <row r="63">
          <cell r="C63" t="str">
            <v>KIWIRAILTMN</v>
          </cell>
        </row>
        <row r="64">
          <cell r="C64" t="str">
            <v>KIWIRAILTNG</v>
          </cell>
        </row>
        <row r="65">
          <cell r="C65" t="str">
            <v>KIWIRAIL Total</v>
          </cell>
        </row>
        <row r="66">
          <cell r="C66" t="str">
            <v>Mainpower New Zealand LtdASY</v>
          </cell>
        </row>
        <row r="67">
          <cell r="C67" t="str">
            <v>Mainpower New Zealand LtdCUL</v>
          </cell>
        </row>
        <row r="68">
          <cell r="C68" t="str">
            <v>Mainpower New Zealand LtdKAI</v>
          </cell>
        </row>
        <row r="69">
          <cell r="C69" t="str">
            <v>Mainpower New Zealand LtdSBK</v>
          </cell>
        </row>
        <row r="70">
          <cell r="C70" t="str">
            <v>Mainpower New Zealand LtdWPR</v>
          </cell>
        </row>
        <row r="71">
          <cell r="C71" t="str">
            <v>Mainpower New Zealand Ltd Total</v>
          </cell>
        </row>
        <row r="72">
          <cell r="C72" t="str">
            <v>Marlborough Lines LtdBLN</v>
          </cell>
        </row>
        <row r="73">
          <cell r="C73" t="str">
            <v>Marlborough Lines Ltd Total</v>
          </cell>
        </row>
        <row r="74">
          <cell r="C74" t="str">
            <v>MEL (Te Apiti) LtdWDV</v>
          </cell>
        </row>
        <row r="75">
          <cell r="C75" t="str">
            <v>MEL (Te Apiti) Ltd Total</v>
          </cell>
        </row>
        <row r="76">
          <cell r="C76" t="str">
            <v>MEL (Westwind) LtdWWD</v>
          </cell>
        </row>
        <row r="77">
          <cell r="C77" t="str">
            <v>MEL (Westwind) Ltd Total</v>
          </cell>
        </row>
        <row r="78">
          <cell r="C78" t="str">
            <v>Mercury NZ LimitedARA</v>
          </cell>
        </row>
        <row r="79">
          <cell r="C79" t="str">
            <v>Mercury NZ LimitedARI</v>
          </cell>
        </row>
        <row r="80">
          <cell r="C80" t="str">
            <v>Mercury NZ LimitedATI</v>
          </cell>
        </row>
        <row r="81">
          <cell r="C81" t="str">
            <v>Mercury NZ LimitedKPO</v>
          </cell>
        </row>
        <row r="82">
          <cell r="C82" t="str">
            <v>Mercury NZ LimitedMTI</v>
          </cell>
        </row>
        <row r="83">
          <cell r="C83" t="str">
            <v>Mercury NZ LimitedOHK</v>
          </cell>
        </row>
        <row r="84">
          <cell r="C84" t="str">
            <v>Mercury NZ LimitedWKM</v>
          </cell>
        </row>
        <row r="85">
          <cell r="C85" t="str">
            <v>Mercury NZ LimitedWPA</v>
          </cell>
        </row>
        <row r="86">
          <cell r="C86" t="str">
            <v>Mercury NZ Limited Total</v>
          </cell>
        </row>
        <row r="87">
          <cell r="C87" t="str">
            <v>Meridian Energy LtdAVI</v>
          </cell>
        </row>
        <row r="88">
          <cell r="C88" t="str">
            <v>Meridian Energy LtdBEN</v>
          </cell>
        </row>
        <row r="89">
          <cell r="C89" t="str">
            <v>Meridian Energy LtdMAN</v>
          </cell>
        </row>
        <row r="90">
          <cell r="C90" t="str">
            <v>Meridian Energy LtdOHA</v>
          </cell>
        </row>
        <row r="91">
          <cell r="C91" t="str">
            <v>Meridian Energy LtdOHB</v>
          </cell>
        </row>
        <row r="92">
          <cell r="C92" t="str">
            <v>Meridian Energy LtdOHC</v>
          </cell>
        </row>
        <row r="93">
          <cell r="C93" t="str">
            <v>Meridian Energy LtdTWZ</v>
          </cell>
        </row>
        <row r="94">
          <cell r="C94" t="str">
            <v>Meridian Energy LtdWTK</v>
          </cell>
        </row>
        <row r="95">
          <cell r="C95" t="str">
            <v>Meridian Energy Ltd Total</v>
          </cell>
        </row>
        <row r="96">
          <cell r="C96" t="str">
            <v>MethanexMNI</v>
          </cell>
        </row>
        <row r="97">
          <cell r="C97" t="str">
            <v>Methanex Total</v>
          </cell>
        </row>
        <row r="98">
          <cell r="C98" t="str">
            <v>Nelson ElectricitySTK</v>
          </cell>
        </row>
        <row r="99">
          <cell r="C99" t="str">
            <v>Nelson Electricity Total</v>
          </cell>
        </row>
        <row r="100">
          <cell r="C100" t="str">
            <v>Network Tasman LtdKIK</v>
          </cell>
        </row>
        <row r="101">
          <cell r="C101" t="str">
            <v>Network Tasman LtdMCH</v>
          </cell>
        </row>
        <row r="102">
          <cell r="C102" t="str">
            <v>Network Tasman LtdSTK</v>
          </cell>
        </row>
        <row r="103">
          <cell r="C103" t="str">
            <v>Network Tasman Ltd Total</v>
          </cell>
        </row>
        <row r="104">
          <cell r="C104" t="str">
            <v>Network Waitaki LtdBPT</v>
          </cell>
        </row>
        <row r="105">
          <cell r="C105" t="str">
            <v>Network Waitaki LtdOAM</v>
          </cell>
        </row>
        <row r="106">
          <cell r="C106" t="str">
            <v>Network Waitaki LtdTWZ</v>
          </cell>
        </row>
        <row r="107">
          <cell r="C107" t="str">
            <v>Network Waitaki LtdWTK</v>
          </cell>
        </row>
        <row r="108">
          <cell r="C108" t="str">
            <v>Network Waitaki Ltd Total</v>
          </cell>
        </row>
        <row r="109">
          <cell r="C109" t="str">
            <v>New Zealand Aluminium SmelterTWI</v>
          </cell>
        </row>
        <row r="110">
          <cell r="C110" t="str">
            <v>New Zealand Aluminium Smelter Total</v>
          </cell>
        </row>
        <row r="111">
          <cell r="C111" t="str">
            <v>New Zealand Steel LtdGLN</v>
          </cell>
        </row>
        <row r="112">
          <cell r="C112" t="str">
            <v>New Zealand Steel Ltd Total</v>
          </cell>
        </row>
        <row r="113">
          <cell r="C113" t="str">
            <v>Nga Awa PuruaNAP</v>
          </cell>
        </row>
        <row r="114">
          <cell r="C114" t="str">
            <v>Nga Awa Purua Total</v>
          </cell>
        </row>
        <row r="115">
          <cell r="C115" t="str">
            <v>Ngatamariki Geothermal LimitedNAP</v>
          </cell>
        </row>
        <row r="116">
          <cell r="C116" t="str">
            <v>Ngatamariki Geothermal Limited Total</v>
          </cell>
        </row>
        <row r="117">
          <cell r="C117" t="str">
            <v>Norske Skog Tasman LtdKAW</v>
          </cell>
        </row>
        <row r="118">
          <cell r="C118" t="str">
            <v>Norske Skog Tasman Ltd Total</v>
          </cell>
        </row>
        <row r="119">
          <cell r="C119" t="str">
            <v>Northpower LtdBRB</v>
          </cell>
        </row>
        <row r="120">
          <cell r="C120" t="str">
            <v>Northpower LtdMPE</v>
          </cell>
        </row>
        <row r="121">
          <cell r="C121" t="str">
            <v>Northpower LtdMTO</v>
          </cell>
        </row>
        <row r="122">
          <cell r="C122" t="str">
            <v>Northpower Ltd Total</v>
          </cell>
        </row>
        <row r="123">
          <cell r="C123" t="str">
            <v>Nova Energy LimitedKPA</v>
          </cell>
        </row>
        <row r="124">
          <cell r="C124" t="str">
            <v>Nova Energy Limited Total</v>
          </cell>
        </row>
        <row r="125">
          <cell r="C125" t="str">
            <v>OMV New Zealand Production LtdMNI</v>
          </cell>
        </row>
        <row r="126">
          <cell r="C126" t="str">
            <v>OMV New Zealand Production Ltd Total</v>
          </cell>
        </row>
        <row r="127">
          <cell r="C127" t="str">
            <v>Orion New Zealand LtdAPS</v>
          </cell>
        </row>
        <row r="128">
          <cell r="C128" t="str">
            <v>Orion New Zealand LtdBRY</v>
          </cell>
        </row>
        <row r="129">
          <cell r="C129" t="str">
            <v>Orion New Zealand LtdCLH</v>
          </cell>
        </row>
        <row r="130">
          <cell r="C130" t="str">
            <v>Orion New Zealand LtdCOL</v>
          </cell>
        </row>
        <row r="131">
          <cell r="C131" t="str">
            <v>Orion New Zealand LtdHOR</v>
          </cell>
        </row>
        <row r="132">
          <cell r="C132" t="str">
            <v>Orion New Zealand LtdISL</v>
          </cell>
        </row>
        <row r="133">
          <cell r="C133" t="str">
            <v>Orion New Zealand LtdKBY</v>
          </cell>
        </row>
        <row r="134">
          <cell r="C134" t="str">
            <v>Orion New Zealand Ltd Total</v>
          </cell>
        </row>
        <row r="135">
          <cell r="C135" t="str">
            <v>Pan Pacific Forest ProductsWHI</v>
          </cell>
        </row>
        <row r="136">
          <cell r="C136" t="str">
            <v>Pan Pacific Forest Products Total</v>
          </cell>
        </row>
        <row r="137">
          <cell r="C137" t="str">
            <v>Port TaranakiNPL</v>
          </cell>
        </row>
        <row r="138">
          <cell r="C138" t="str">
            <v>Port Taranaki Total</v>
          </cell>
        </row>
        <row r="139">
          <cell r="C139" t="str">
            <v>Powerco LtdBPE</v>
          </cell>
        </row>
        <row r="140">
          <cell r="C140" t="str">
            <v>Powerco LtdBRK</v>
          </cell>
        </row>
        <row r="141">
          <cell r="C141" t="str">
            <v>Powerco LtdCST</v>
          </cell>
        </row>
        <row r="142">
          <cell r="C142" t="str">
            <v>Powerco LtdGYT</v>
          </cell>
        </row>
        <row r="143">
          <cell r="C143" t="str">
            <v>Powerco LtdHIN</v>
          </cell>
        </row>
        <row r="144">
          <cell r="C144" t="str">
            <v>Powerco LtdHUI</v>
          </cell>
        </row>
        <row r="145">
          <cell r="C145" t="str">
            <v>Powerco LtdHWA</v>
          </cell>
        </row>
        <row r="146">
          <cell r="C146" t="str">
            <v>Powerco LtdKIN</v>
          </cell>
        </row>
        <row r="147">
          <cell r="C147" t="str">
            <v>Powerco LtdKMO</v>
          </cell>
        </row>
        <row r="148">
          <cell r="C148" t="str">
            <v>Powerco LtdKPU</v>
          </cell>
        </row>
        <row r="149">
          <cell r="C149" t="str">
            <v>Powerco LtdLTN</v>
          </cell>
        </row>
        <row r="150">
          <cell r="C150" t="str">
            <v>Powerco LtdMGM</v>
          </cell>
        </row>
        <row r="151">
          <cell r="C151" t="str">
            <v>Powerco LtdMST</v>
          </cell>
        </row>
        <row r="152">
          <cell r="C152" t="str">
            <v>Powerco LtdMTM</v>
          </cell>
        </row>
        <row r="153">
          <cell r="C153" t="str">
            <v>Powerco LtdMTN</v>
          </cell>
        </row>
        <row r="154">
          <cell r="C154" t="str">
            <v>Powerco LtdMTR</v>
          </cell>
        </row>
        <row r="155">
          <cell r="C155" t="str">
            <v>Powerco LtdNPL</v>
          </cell>
        </row>
        <row r="156">
          <cell r="C156" t="str">
            <v>Powerco LtdOKN</v>
          </cell>
        </row>
        <row r="157">
          <cell r="C157" t="str">
            <v>Powerco LtdOPK</v>
          </cell>
        </row>
        <row r="158">
          <cell r="C158" t="str">
            <v>Powerco LtdPAO</v>
          </cell>
        </row>
        <row r="159">
          <cell r="C159" t="str">
            <v>Powerco LtdSFD</v>
          </cell>
        </row>
        <row r="160">
          <cell r="C160" t="str">
            <v>Powerco LtdTGA</v>
          </cell>
        </row>
        <row r="161">
          <cell r="C161" t="str">
            <v>Powerco LtdTMI</v>
          </cell>
        </row>
        <row r="162">
          <cell r="C162" t="str">
            <v>Powerco LtdWGN</v>
          </cell>
        </row>
        <row r="163">
          <cell r="C163" t="str">
            <v>Powerco LtdWHU</v>
          </cell>
        </row>
        <row r="164">
          <cell r="C164" t="str">
            <v>Powerco LtdWKO</v>
          </cell>
        </row>
        <row r="165">
          <cell r="C165" t="str">
            <v>Powerco LtdWVY</v>
          </cell>
        </row>
        <row r="166">
          <cell r="C166" t="str">
            <v>Powerco Ltd Total</v>
          </cell>
        </row>
        <row r="167">
          <cell r="C167" t="str">
            <v>Powernet LtdBAL</v>
          </cell>
        </row>
        <row r="168">
          <cell r="C168" t="str">
            <v>Powernet LtdEDN</v>
          </cell>
        </row>
        <row r="169">
          <cell r="C169" t="str">
            <v>Powernet LtdFKN</v>
          </cell>
        </row>
        <row r="170">
          <cell r="C170" t="str">
            <v>Powernet LtdGOR</v>
          </cell>
        </row>
        <row r="171">
          <cell r="C171" t="str">
            <v>Powernet LtdHWB</v>
          </cell>
        </row>
        <row r="172">
          <cell r="C172" t="str">
            <v>Powernet LtdINV</v>
          </cell>
        </row>
        <row r="173">
          <cell r="C173" t="str">
            <v>Powernet LtdNMA</v>
          </cell>
        </row>
        <row r="174">
          <cell r="C174" t="str">
            <v>Powernet LtdNSY</v>
          </cell>
        </row>
        <row r="175">
          <cell r="C175" t="str">
            <v>Powernet Ltd Total</v>
          </cell>
        </row>
        <row r="176">
          <cell r="C176" t="str">
            <v>Resolutions Development LimitedBDE</v>
          </cell>
        </row>
        <row r="177">
          <cell r="C177" t="str">
            <v>Resolutions Development Limited Total</v>
          </cell>
        </row>
        <row r="178">
          <cell r="C178" t="str">
            <v>Scanpower LtdDVK</v>
          </cell>
        </row>
        <row r="179">
          <cell r="C179" t="str">
            <v>Scanpower LtdWDV</v>
          </cell>
        </row>
        <row r="180">
          <cell r="C180" t="str">
            <v>Scanpower Ltd Total</v>
          </cell>
        </row>
        <row r="181">
          <cell r="C181" t="str">
            <v>Southdown Cogeneration LtdSWN</v>
          </cell>
        </row>
        <row r="182">
          <cell r="C182" t="str">
            <v>Southdown Cogeneration Ltd Total</v>
          </cell>
        </row>
        <row r="183">
          <cell r="C183" t="str">
            <v>Southern Generation GP LimitedMAT</v>
          </cell>
        </row>
        <row r="184">
          <cell r="C184" t="str">
            <v>Southern Generation GP Limited Total</v>
          </cell>
        </row>
        <row r="185">
          <cell r="C185" t="str">
            <v>Southpark Utilities LtdPEN</v>
          </cell>
        </row>
        <row r="186">
          <cell r="C186" t="str">
            <v>Southpark Utilities Ltd Total</v>
          </cell>
        </row>
        <row r="187">
          <cell r="C187" t="str">
            <v>Tararua Wind Power LtdTWC</v>
          </cell>
        </row>
        <row r="188">
          <cell r="C188" t="str">
            <v>Tararua Wind Power Ltd Total</v>
          </cell>
        </row>
        <row r="189">
          <cell r="C189" t="str">
            <v>The Lines Company LtdHTI</v>
          </cell>
        </row>
        <row r="190">
          <cell r="C190" t="str">
            <v>The Lines Company LtdNPK</v>
          </cell>
        </row>
        <row r="191">
          <cell r="C191" t="str">
            <v>The Lines Company LtdOKN</v>
          </cell>
        </row>
        <row r="192">
          <cell r="C192" t="str">
            <v>The Lines Company LtdONG</v>
          </cell>
        </row>
        <row r="193">
          <cell r="C193" t="str">
            <v>The Lines Company LtdTKU</v>
          </cell>
        </row>
        <row r="194">
          <cell r="C194" t="str">
            <v>The Lines Company Ltd Total</v>
          </cell>
        </row>
        <row r="195">
          <cell r="C195" t="str">
            <v>Todd Generation Taranaki LimitedJRD</v>
          </cell>
        </row>
        <row r="196">
          <cell r="C196" t="str">
            <v>Todd Generation Taranaki Limited Total</v>
          </cell>
        </row>
        <row r="197">
          <cell r="C197" t="str">
            <v>Todd Generation Taranaki LimitedMKE</v>
          </cell>
        </row>
        <row r="198">
          <cell r="C198" t="str">
            <v>Todd Generation Taranaki Limited Total</v>
          </cell>
        </row>
        <row r="199">
          <cell r="C199" t="str">
            <v>Top Energy LtdKOE</v>
          </cell>
        </row>
        <row r="200">
          <cell r="C200" t="str">
            <v>Top Energy Ltd Total</v>
          </cell>
        </row>
        <row r="201">
          <cell r="C201" t="str">
            <v>Trustpower LtdARG</v>
          </cell>
        </row>
        <row r="202">
          <cell r="C202" t="str">
            <v>Trustpower LtdBWK</v>
          </cell>
        </row>
        <row r="203">
          <cell r="C203" t="str">
            <v>Trustpower LtdCOL</v>
          </cell>
        </row>
        <row r="204">
          <cell r="C204" t="str">
            <v>Trustpower LtdHWA</v>
          </cell>
        </row>
        <row r="205">
          <cell r="C205" t="str">
            <v>Trustpower LtdROT</v>
          </cell>
        </row>
        <row r="206">
          <cell r="C206" t="str">
            <v>Trustpower Ltd Total</v>
          </cell>
        </row>
        <row r="207">
          <cell r="C207" t="str">
            <v>Unison Networks LtdFHL</v>
          </cell>
        </row>
        <row r="208">
          <cell r="C208" t="str">
            <v>Unison Networks LtdOKI</v>
          </cell>
        </row>
        <row r="209">
          <cell r="C209" t="str">
            <v>Unison Networks LtdOWH</v>
          </cell>
        </row>
        <row r="210">
          <cell r="C210" t="str">
            <v>Unison Networks LtdRDF</v>
          </cell>
        </row>
        <row r="211">
          <cell r="C211" t="str">
            <v>Unison Networks LtdROT</v>
          </cell>
        </row>
        <row r="212">
          <cell r="C212" t="str">
            <v>Unison Networks LtdTRK</v>
          </cell>
        </row>
        <row r="213">
          <cell r="C213" t="str">
            <v>Unison Networks LtdWRK</v>
          </cell>
        </row>
        <row r="214">
          <cell r="C214" t="str">
            <v>Unison Networks LtdWTU</v>
          </cell>
        </row>
        <row r="215">
          <cell r="C215" t="str">
            <v>Unison Networks Ltd Total</v>
          </cell>
        </row>
        <row r="216">
          <cell r="C216" t="str">
            <v>Vector LtdALB</v>
          </cell>
        </row>
        <row r="217">
          <cell r="C217" t="str">
            <v>Vector LtdHEN</v>
          </cell>
        </row>
        <row r="218">
          <cell r="C218" t="str">
            <v>Vector LtdHEP</v>
          </cell>
        </row>
        <row r="219">
          <cell r="C219" t="str">
            <v>Vector LtdHOB</v>
          </cell>
        </row>
        <row r="220">
          <cell r="C220" t="str">
            <v>Vector LtdLFD</v>
          </cell>
        </row>
        <row r="221">
          <cell r="C221" t="str">
            <v>Vector LtdMNG</v>
          </cell>
        </row>
        <row r="222">
          <cell r="C222" t="str">
            <v>Vector LtdOTA</v>
          </cell>
        </row>
        <row r="223">
          <cell r="C223" t="str">
            <v>Vector LtdPAK</v>
          </cell>
        </row>
        <row r="224">
          <cell r="C224" t="str">
            <v>Vector LtdPEN</v>
          </cell>
        </row>
        <row r="225">
          <cell r="C225" t="str">
            <v>Vector LtdROS</v>
          </cell>
        </row>
        <row r="226">
          <cell r="C226" t="str">
            <v>Vector LtdSVL</v>
          </cell>
        </row>
        <row r="227">
          <cell r="C227" t="str">
            <v>Vector LtdTAK</v>
          </cell>
        </row>
        <row r="228">
          <cell r="C228" t="str">
            <v>Vector LtdWEL</v>
          </cell>
        </row>
        <row r="229">
          <cell r="C229" t="str">
            <v>Vector LtdWIR</v>
          </cell>
        </row>
        <row r="230">
          <cell r="C230" t="str">
            <v>Vector LtdWRD</v>
          </cell>
        </row>
        <row r="231">
          <cell r="C231" t="str">
            <v>Vector Ltd Total</v>
          </cell>
        </row>
        <row r="232">
          <cell r="C232" t="str">
            <v>Waipa Networks LtdCBG</v>
          </cell>
        </row>
        <row r="233">
          <cell r="C233" t="str">
            <v>Waipa Networks LtdTMU</v>
          </cell>
        </row>
        <row r="234">
          <cell r="C234" t="str">
            <v>Waipa Networks Ltd Total</v>
          </cell>
        </row>
        <row r="235">
          <cell r="C235" t="str">
            <v>WEL Energy Group LtdHAM</v>
          </cell>
        </row>
        <row r="236">
          <cell r="C236" t="str">
            <v>WEL Energy Group LtdHLY</v>
          </cell>
        </row>
        <row r="237">
          <cell r="C237" t="str">
            <v>WEL Energy Group LtdTWH</v>
          </cell>
        </row>
        <row r="238">
          <cell r="C238" t="str">
            <v>WEL Energy Group Ltd Total</v>
          </cell>
        </row>
        <row r="239">
          <cell r="C239" t="str">
            <v>Wellington Electricity Lines LimitedCPK</v>
          </cell>
        </row>
        <row r="240">
          <cell r="C240" t="str">
            <v>Wellington Electricity Lines LimitedGFD</v>
          </cell>
        </row>
        <row r="241">
          <cell r="C241" t="str">
            <v>Wellington Electricity Lines LimitedHAY</v>
          </cell>
        </row>
        <row r="242">
          <cell r="C242" t="str">
            <v>Wellington Electricity Lines LimitedKWA</v>
          </cell>
        </row>
        <row r="243">
          <cell r="C243" t="str">
            <v>Wellington Electricity Lines LimitedMLG</v>
          </cell>
        </row>
        <row r="244">
          <cell r="C244" t="str">
            <v>Wellington Electricity Lines LimitedPNI</v>
          </cell>
        </row>
        <row r="245">
          <cell r="C245" t="str">
            <v>Wellington Electricity Lines LimitedTKR</v>
          </cell>
        </row>
        <row r="246">
          <cell r="C246" t="str">
            <v>Wellington Electricity Lines LimitedUHT</v>
          </cell>
        </row>
        <row r="247">
          <cell r="C247" t="str">
            <v>Wellington Electricity Lines LimitedWIL</v>
          </cell>
        </row>
        <row r="248">
          <cell r="C248" t="str">
            <v>Wellington Electricity Lines Limited Total</v>
          </cell>
        </row>
        <row r="249">
          <cell r="C249" t="str">
            <v>Westpower LtdATU</v>
          </cell>
        </row>
        <row r="250">
          <cell r="C250" t="str">
            <v>Westpower LtdDOB</v>
          </cell>
        </row>
        <row r="251">
          <cell r="C251" t="str">
            <v>Westpower LtdGYM</v>
          </cell>
        </row>
        <row r="252">
          <cell r="C252" t="str">
            <v>Westpower LtdHKK</v>
          </cell>
        </row>
        <row r="253">
          <cell r="C253" t="str">
            <v>Westpower LtdKUM</v>
          </cell>
        </row>
        <row r="254">
          <cell r="C254" t="str">
            <v>Westpower LtdOTI</v>
          </cell>
        </row>
        <row r="255">
          <cell r="C255" t="str">
            <v>Westpower LtdRFN</v>
          </cell>
        </row>
        <row r="256">
          <cell r="C256" t="str">
            <v>Westpower Ltd Total</v>
          </cell>
        </row>
        <row r="257">
          <cell r="C257" t="str">
            <v>Whareroa Cogeneration LimitedHWA</v>
          </cell>
        </row>
        <row r="258">
          <cell r="C258" t="str">
            <v>Whareroa Cogeneration Limited Total</v>
          </cell>
        </row>
        <row r="259">
          <cell r="C259" t="str">
            <v>Winstone Pulp InternationalTNG</v>
          </cell>
        </row>
        <row r="260">
          <cell r="C260" t="str">
            <v>Winstone Pulp International Total</v>
          </cell>
        </row>
        <row r="261">
          <cell r="C261" t="str">
            <v>Grand Total</v>
          </cell>
        </row>
        <row r="262">
          <cell r="C262" t="str">
            <v/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bie.govt.nz/building-and-energy/energy-and-natural-resources/energy-statistics-and-modelling/energy-statistics/energy-prices/electricity-cost-and-price-monitoring/" TargetMode="External"/><Relationship Id="rId1" Type="http://schemas.openxmlformats.org/officeDocument/2006/relationships/hyperlink" Target="https://www.transpower.co.nz/industry/regulatory-control-periods/rcp2/updat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13CDA-DFE9-43CB-8734-46EC5BF4D5C4}">
  <sheetPr>
    <tabColor theme="3" tint="0.59999389629810485"/>
    <pageSetUpPr fitToPage="1"/>
  </sheetPr>
  <dimension ref="B1:H31"/>
  <sheetViews>
    <sheetView view="pageBreakPreview" zoomScale="115" zoomScaleNormal="85" zoomScaleSheetLayoutView="115" workbookViewId="0">
      <selection activeCell="A2" sqref="A2"/>
    </sheetView>
  </sheetViews>
  <sheetFormatPr defaultColWidth="9" defaultRowHeight="15" x14ac:dyDescent="0.25"/>
  <cols>
    <col min="1" max="2" width="9" style="3"/>
    <col min="3" max="3" width="21.5703125" style="3" customWidth="1"/>
    <col min="4" max="4" width="21" style="3" customWidth="1"/>
    <col min="5" max="5" width="45.140625" style="3" customWidth="1"/>
    <col min="6" max="16384" width="9" style="3"/>
  </cols>
  <sheetData>
    <row r="1" spans="2:8" x14ac:dyDescent="0.25">
      <c r="B1" s="7" t="s">
        <v>0</v>
      </c>
    </row>
    <row r="6" spans="2:8" x14ac:dyDescent="0.25">
      <c r="C6" s="49"/>
      <c r="D6" s="49"/>
      <c r="E6" s="49"/>
      <c r="F6" s="49"/>
      <c r="G6" s="49"/>
      <c r="H6" s="49"/>
    </row>
    <row r="7" spans="2:8" x14ac:dyDescent="0.25">
      <c r="C7" s="49"/>
      <c r="D7" s="49"/>
      <c r="E7" s="49"/>
      <c r="F7" s="49"/>
      <c r="G7" s="49"/>
      <c r="H7" s="49"/>
    </row>
    <row r="8" spans="2:8" x14ac:dyDescent="0.25">
      <c r="C8" s="49"/>
      <c r="D8" s="49"/>
      <c r="E8" s="49"/>
      <c r="F8" s="49"/>
      <c r="G8" s="49"/>
      <c r="H8" s="49"/>
    </row>
    <row r="9" spans="2:8" x14ac:dyDescent="0.25">
      <c r="C9" s="49"/>
      <c r="D9" s="49"/>
      <c r="E9" s="49"/>
      <c r="F9" s="49"/>
      <c r="G9" s="49"/>
      <c r="H9" s="49"/>
    </row>
    <row r="10" spans="2:8" x14ac:dyDescent="0.25">
      <c r="C10" s="49"/>
      <c r="D10" s="49"/>
      <c r="E10" s="49"/>
      <c r="F10" s="49"/>
      <c r="G10" s="49"/>
      <c r="H10" s="49"/>
    </row>
    <row r="11" spans="2:8" ht="28.5" x14ac:dyDescent="0.25">
      <c r="C11" s="131" t="s">
        <v>131</v>
      </c>
      <c r="D11" s="131"/>
      <c r="E11" s="131"/>
      <c r="F11" s="131"/>
      <c r="G11" s="49"/>
      <c r="H11" s="49"/>
    </row>
    <row r="12" spans="2:8" ht="28.5" x14ac:dyDescent="0.25">
      <c r="C12" s="96" t="s">
        <v>182</v>
      </c>
      <c r="D12" s="49"/>
      <c r="E12" s="49"/>
      <c r="F12" s="49"/>
      <c r="G12" s="49"/>
      <c r="H12" s="49"/>
    </row>
    <row r="13" spans="2:8" ht="28.5" x14ac:dyDescent="0.25">
      <c r="C13" s="96" t="s">
        <v>225</v>
      </c>
      <c r="D13" s="49"/>
      <c r="E13" s="49"/>
      <c r="F13" s="49"/>
      <c r="G13" s="49"/>
      <c r="H13" s="49"/>
    </row>
    <row r="14" spans="2:8" x14ac:dyDescent="0.25">
      <c r="G14" s="49"/>
      <c r="H14" s="49"/>
    </row>
    <row r="15" spans="2:8" ht="28.5" x14ac:dyDescent="0.25">
      <c r="C15" s="97"/>
      <c r="D15" s="49"/>
      <c r="E15" s="49"/>
      <c r="F15" s="49"/>
      <c r="G15" s="49"/>
      <c r="H15" s="49"/>
    </row>
    <row r="16" spans="2:8" x14ac:dyDescent="0.25">
      <c r="C16" s="98"/>
      <c r="D16" s="49"/>
      <c r="E16" s="49"/>
      <c r="F16" s="49"/>
      <c r="G16" s="49"/>
      <c r="H16" s="49"/>
    </row>
    <row r="17" spans="2:8" x14ac:dyDescent="0.25">
      <c r="B17" s="49"/>
      <c r="C17" s="99" t="s">
        <v>181</v>
      </c>
      <c r="D17" s="100">
        <v>44477</v>
      </c>
      <c r="F17" s="49"/>
      <c r="G17" s="49"/>
      <c r="H17" s="49"/>
    </row>
    <row r="18" spans="2:8" x14ac:dyDescent="0.25">
      <c r="B18" s="49"/>
      <c r="C18" s="7" t="s">
        <v>226</v>
      </c>
      <c r="D18" s="130">
        <v>1</v>
      </c>
      <c r="E18" s="49"/>
      <c r="F18" s="49"/>
      <c r="G18" s="49"/>
      <c r="H18" s="49"/>
    </row>
    <row r="19" spans="2:8" x14ac:dyDescent="0.25">
      <c r="C19" s="98"/>
      <c r="D19" s="49"/>
      <c r="E19" s="49"/>
      <c r="F19" s="49"/>
      <c r="G19" s="49"/>
      <c r="H19" s="49"/>
    </row>
    <row r="20" spans="2:8" x14ac:dyDescent="0.25">
      <c r="C20" s="98"/>
      <c r="D20" s="49"/>
      <c r="E20" s="49"/>
      <c r="F20" s="49"/>
      <c r="G20" s="49"/>
      <c r="H20" s="49"/>
    </row>
    <row r="21" spans="2:8" x14ac:dyDescent="0.25">
      <c r="C21" s="49"/>
      <c r="D21" s="49"/>
      <c r="E21" s="49"/>
      <c r="F21" s="49"/>
      <c r="G21" s="49"/>
      <c r="H21" s="49"/>
    </row>
    <row r="22" spans="2:8" x14ac:dyDescent="0.25">
      <c r="C22" s="49"/>
      <c r="D22" s="49"/>
      <c r="E22" s="49"/>
      <c r="F22" s="49"/>
      <c r="G22" s="49"/>
      <c r="H22" s="49"/>
    </row>
    <row r="23" spans="2:8" x14ac:dyDescent="0.25">
      <c r="C23" s="49"/>
      <c r="D23" s="49"/>
      <c r="E23" s="49"/>
      <c r="F23" s="49"/>
      <c r="G23" s="49"/>
      <c r="H23" s="49"/>
    </row>
    <row r="24" spans="2:8" x14ac:dyDescent="0.25">
      <c r="C24" s="49"/>
      <c r="D24" s="49"/>
      <c r="E24" s="49"/>
      <c r="F24" s="49"/>
      <c r="G24" s="49"/>
      <c r="H24" s="49"/>
    </row>
    <row r="25" spans="2:8" x14ac:dyDescent="0.25">
      <c r="C25" s="49"/>
      <c r="D25" s="49"/>
      <c r="E25" s="49"/>
      <c r="F25" s="49"/>
      <c r="G25" s="49"/>
      <c r="H25" s="49"/>
    </row>
    <row r="26" spans="2:8" x14ac:dyDescent="0.25">
      <c r="C26" s="49"/>
      <c r="D26" s="49"/>
      <c r="E26" s="49"/>
      <c r="F26" s="49"/>
      <c r="G26" s="49"/>
      <c r="H26" s="49"/>
    </row>
    <row r="27" spans="2:8" x14ac:dyDescent="0.25">
      <c r="C27" s="49"/>
      <c r="D27" s="49"/>
      <c r="E27" s="49"/>
      <c r="F27" s="49"/>
      <c r="G27" s="49"/>
      <c r="H27" s="49"/>
    </row>
    <row r="28" spans="2:8" x14ac:dyDescent="0.25">
      <c r="C28" s="49"/>
      <c r="D28" s="49"/>
      <c r="E28" s="49"/>
      <c r="F28" s="49"/>
      <c r="G28" s="49"/>
      <c r="H28" s="49"/>
    </row>
    <row r="29" spans="2:8" x14ac:dyDescent="0.25">
      <c r="C29" s="49"/>
      <c r="D29" s="49"/>
      <c r="E29" s="49"/>
      <c r="F29" s="49"/>
      <c r="G29" s="49"/>
      <c r="H29" s="49"/>
    </row>
    <row r="30" spans="2:8" x14ac:dyDescent="0.25">
      <c r="C30" s="49"/>
      <c r="D30" s="49"/>
      <c r="E30" s="49"/>
      <c r="F30" s="49"/>
      <c r="G30" s="49"/>
      <c r="H30" s="49"/>
    </row>
    <row r="31" spans="2:8" x14ac:dyDescent="0.25">
      <c r="C31" s="49"/>
      <c r="D31" s="49"/>
      <c r="E31" s="49"/>
      <c r="F31" s="49"/>
      <c r="G31" s="49"/>
      <c r="H31" s="49"/>
    </row>
  </sheetData>
  <mergeCells count="1">
    <mergeCell ref="C11:F11"/>
  </mergeCells>
  <pageMargins left="0.7" right="0.7" top="0.75" bottom="0.75" header="0.3" footer="0.3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87292-D34A-49DE-9739-1741753B3276}">
  <sheetPr>
    <tabColor theme="3" tint="0.59999389629810485"/>
  </sheetPr>
  <dimension ref="A1:Z36"/>
  <sheetViews>
    <sheetView showGridLines="0" zoomScale="85" zoomScaleNormal="85" workbookViewId="0"/>
  </sheetViews>
  <sheetFormatPr defaultRowHeight="15" x14ac:dyDescent="0.25"/>
  <cols>
    <col min="2" max="2" width="20.7109375" customWidth="1"/>
    <col min="3" max="3" width="72" customWidth="1"/>
  </cols>
  <sheetData>
    <row r="1" spans="1:26" ht="26.25" x14ac:dyDescent="0.4">
      <c r="A1" s="127" t="s">
        <v>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</row>
    <row r="3" spans="1:26" ht="18.75" x14ac:dyDescent="0.3">
      <c r="A3" s="73" t="s">
        <v>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</row>
    <row r="5" spans="1:26" x14ac:dyDescent="0.25">
      <c r="A5" s="8" t="s">
        <v>227</v>
      </c>
    </row>
    <row r="6" spans="1:26" x14ac:dyDescent="0.25">
      <c r="A6" s="9" t="s">
        <v>228</v>
      </c>
    </row>
    <row r="8" spans="1:26" x14ac:dyDescent="0.25">
      <c r="A8" s="9" t="s">
        <v>229</v>
      </c>
    </row>
    <row r="9" spans="1:26" x14ac:dyDescent="0.25">
      <c r="A9" s="110" t="s">
        <v>223</v>
      </c>
    </row>
    <row r="10" spans="1:26" x14ac:dyDescent="0.25">
      <c r="A10" s="110" t="s">
        <v>230</v>
      </c>
    </row>
    <row r="11" spans="1:26" x14ac:dyDescent="0.25">
      <c r="A11" s="110" t="s">
        <v>231</v>
      </c>
    </row>
    <row r="12" spans="1:26" x14ac:dyDescent="0.25">
      <c r="A12" s="9"/>
    </row>
    <row r="14" spans="1:26" x14ac:dyDescent="0.25">
      <c r="A14" s="9"/>
    </row>
    <row r="15" spans="1:26" ht="18.75" x14ac:dyDescent="0.3">
      <c r="A15" s="73" t="s">
        <v>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</row>
    <row r="17" spans="1:26" x14ac:dyDescent="0.25">
      <c r="B17" s="58" t="s">
        <v>5</v>
      </c>
      <c r="C17" s="58" t="s">
        <v>1</v>
      </c>
    </row>
    <row r="18" spans="1:26" ht="72" customHeight="1" x14ac:dyDescent="0.25">
      <c r="B18" s="124" t="s">
        <v>80</v>
      </c>
      <c r="C18" s="125" t="s">
        <v>205</v>
      </c>
      <c r="G18" s="1"/>
    </row>
    <row r="19" spans="1:26" ht="18.75" customHeight="1" x14ac:dyDescent="0.25">
      <c r="B19" s="69" t="s">
        <v>201</v>
      </c>
      <c r="C19" s="125" t="s">
        <v>198</v>
      </c>
    </row>
    <row r="20" spans="1:26" ht="19.5" customHeight="1" x14ac:dyDescent="0.25">
      <c r="B20" s="69" t="s">
        <v>6</v>
      </c>
      <c r="C20" s="126" t="s">
        <v>206</v>
      </c>
    </row>
    <row r="22" spans="1:26" ht="15.75" customHeight="1" x14ac:dyDescent="0.3">
      <c r="A22" s="73" t="s">
        <v>199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</row>
    <row r="24" spans="1:26" x14ac:dyDescent="0.25">
      <c r="B24" s="105"/>
      <c r="C24" t="s">
        <v>219</v>
      </c>
    </row>
    <row r="26" spans="1:26" x14ac:dyDescent="0.25">
      <c r="B26" s="119" t="s">
        <v>200</v>
      </c>
      <c r="C26" s="10" t="s">
        <v>197</v>
      </c>
    </row>
    <row r="30" spans="1:26" x14ac:dyDescent="0.25">
      <c r="A30" s="9"/>
    </row>
    <row r="31" spans="1:26" x14ac:dyDescent="0.25">
      <c r="A31" s="9"/>
    </row>
    <row r="32" spans="1:26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</sheetData>
  <hyperlinks>
    <hyperlink ref="B18" location="Output!A1" display="Output" xr:uid="{AB26511C-5851-49BF-8368-C00695957AED}"/>
    <hyperlink ref="B19" location="Calculations!A1" display="Calculations" xr:uid="{8A25BF67-81EC-4183-843D-A551EAC87B32}"/>
    <hyperlink ref="B20" location="Inputs!A1" display="Inputs" xr:uid="{91B06678-74B7-4DAC-8843-D1680C25CF37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88230-D0BA-4A94-A0B3-992B6CF17296}">
  <sheetPr>
    <tabColor rgb="FFF8BB33"/>
  </sheetPr>
  <dimension ref="A1:Q86"/>
  <sheetViews>
    <sheetView showGridLines="0" tabSelected="1" topLeftCell="A7" zoomScale="70" zoomScaleNormal="70" workbookViewId="0">
      <selection activeCell="F41" sqref="F41"/>
    </sheetView>
  </sheetViews>
  <sheetFormatPr defaultRowHeight="15" x14ac:dyDescent="0.25"/>
  <cols>
    <col min="2" max="2" width="29.5703125" customWidth="1"/>
    <col min="3" max="3" width="25.5703125" customWidth="1"/>
    <col min="4" max="4" width="22.28515625" customWidth="1"/>
    <col min="5" max="5" width="19" customWidth="1"/>
    <col min="6" max="7" width="14.5703125" customWidth="1"/>
    <col min="8" max="8" width="19" customWidth="1"/>
    <col min="16" max="16" width="32.85546875" bestFit="1" customWidth="1"/>
    <col min="17" max="17" width="44.140625" bestFit="1" customWidth="1"/>
    <col min="18" max="18" width="20.5703125" bestFit="1" customWidth="1"/>
  </cols>
  <sheetData>
    <row r="1" spans="1:16" ht="26.25" x14ac:dyDescent="0.4">
      <c r="A1" s="127" t="s">
        <v>166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</row>
    <row r="2" spans="1:16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18.75" x14ac:dyDescent="0.3">
      <c r="A5" s="73" t="s">
        <v>203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x14ac:dyDescent="0.25">
      <c r="A8" s="35"/>
      <c r="B8" s="35"/>
      <c r="C8" s="35"/>
      <c r="D8" s="35"/>
      <c r="E8" s="35" t="s">
        <v>222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66.75" customHeight="1" x14ac:dyDescent="0.25">
      <c r="A9" s="35"/>
      <c r="B9" s="58" t="s">
        <v>173</v>
      </c>
      <c r="C9" s="58" t="s">
        <v>75</v>
      </c>
      <c r="D9" s="58" t="s">
        <v>7</v>
      </c>
      <c r="E9" s="59" t="s">
        <v>220</v>
      </c>
      <c r="F9" s="59" t="s">
        <v>8</v>
      </c>
      <c r="G9" s="59" t="s">
        <v>9</v>
      </c>
      <c r="H9" s="59" t="s">
        <v>10</v>
      </c>
      <c r="I9" s="35"/>
      <c r="J9" s="35"/>
      <c r="K9" s="35"/>
      <c r="L9" s="35"/>
      <c r="M9" s="35"/>
      <c r="N9" s="35"/>
      <c r="O9" s="35"/>
      <c r="P9" s="35"/>
    </row>
    <row r="10" spans="1:16" x14ac:dyDescent="0.25">
      <c r="A10" s="35"/>
      <c r="B10" s="34" t="s">
        <v>11</v>
      </c>
      <c r="C10" s="34" t="s">
        <v>102</v>
      </c>
      <c r="D10" s="34" t="s">
        <v>74</v>
      </c>
      <c r="E10" s="113">
        <f>_xlfn.XLOOKUP($D10,Calculations!$E$8:$E$34,Calculations!$AJ$8:$AJ$34)</f>
        <v>-39.75874541556459</v>
      </c>
      <c r="F10" s="114">
        <f>_xlfn.XLOOKUP($D10,Calculations!$E$8:$E$34,Calculations!$AO$8:$AO$34)</f>
        <v>-1.8747429519224413E-2</v>
      </c>
      <c r="G10" s="112">
        <f>_xlfn.XLOOKUP(D10,Inputs!$C$147:$C$173,Inputs!$D$147:$D$173,FALSE)</f>
        <v>25658</v>
      </c>
      <c r="H10" s="50"/>
      <c r="I10" s="6"/>
      <c r="J10" s="35"/>
      <c r="K10" s="35"/>
      <c r="L10" s="35"/>
      <c r="M10" s="35"/>
      <c r="N10" s="35"/>
      <c r="O10" s="35"/>
      <c r="P10" s="35"/>
    </row>
    <row r="11" spans="1:16" x14ac:dyDescent="0.25">
      <c r="A11" s="35"/>
      <c r="B11" s="34" t="s">
        <v>12</v>
      </c>
      <c r="C11" s="34" t="s">
        <v>72</v>
      </c>
      <c r="D11" s="34" t="s">
        <v>73</v>
      </c>
      <c r="E11" s="113">
        <f>_xlfn.XLOOKUP(D11,Calculations!$E$8:$E$34,Calculations!$AJ$8:$AJ$34)</f>
        <v>-30.827131013220274</v>
      </c>
      <c r="F11" s="114">
        <f>_xlfn.XLOOKUP($D11,Calculations!$E$8:$E$34,Calculations!$AO$8:$AO$34)</f>
        <v>-1.4535908009914182E-2</v>
      </c>
      <c r="G11" s="112">
        <f>_xlfn.XLOOKUP(D11,Inputs!$C$147:$C$173,Inputs!$D$147:$D$173,FALSE)</f>
        <v>8734</v>
      </c>
      <c r="H11" s="50"/>
      <c r="I11" s="6"/>
      <c r="J11" s="35"/>
      <c r="K11" s="35"/>
      <c r="L11" s="35"/>
      <c r="M11" s="35"/>
      <c r="N11" s="35"/>
      <c r="O11" s="35"/>
      <c r="P11" s="35"/>
    </row>
    <row r="12" spans="1:16" x14ac:dyDescent="0.25">
      <c r="A12" s="35"/>
      <c r="B12" s="34" t="s">
        <v>13</v>
      </c>
      <c r="C12" s="34" t="s">
        <v>117</v>
      </c>
      <c r="D12" s="34" t="s">
        <v>71</v>
      </c>
      <c r="E12" s="113">
        <f>_xlfn.XLOOKUP(D12,Calculations!$E$8:$E$34,Calculations!$AJ$8:$AJ$34)</f>
        <v>-28.125225653725074</v>
      </c>
      <c r="F12" s="114">
        <f>_xlfn.XLOOKUP($D12,Calculations!$E$8:$E$34,Calculations!$AO$8:$AO$34)</f>
        <v>-1.3261879371301225E-2</v>
      </c>
      <c r="G12" s="112">
        <f>_xlfn.XLOOKUP(D12,Inputs!$C$147:$C$173,Inputs!$D$147:$D$173,FALSE)</f>
        <v>169031.16666666669</v>
      </c>
      <c r="H12" s="50"/>
      <c r="I12" s="6"/>
      <c r="J12" s="35"/>
      <c r="K12" s="35"/>
      <c r="L12" s="35"/>
      <c r="M12" s="35"/>
      <c r="N12" s="35"/>
      <c r="O12" s="35"/>
      <c r="P12" s="35"/>
    </row>
    <row r="13" spans="1:16" x14ac:dyDescent="0.25">
      <c r="A13" s="35"/>
      <c r="B13" s="34" t="s">
        <v>14</v>
      </c>
      <c r="C13" s="34" t="s">
        <v>115</v>
      </c>
      <c r="D13" s="34" t="s">
        <v>70</v>
      </c>
      <c r="E13" s="113">
        <f>_xlfn.XLOOKUP(D13,Calculations!$E$8:$E$34,Calculations!$AJ$8:$AJ$34)</f>
        <v>-28.010788209425108</v>
      </c>
      <c r="F13" s="114">
        <f>_xlfn.XLOOKUP($D13,Calculations!$E$8:$E$34,Calculations!$AO$8:$AO$34)</f>
        <v>-1.3207918716885456E-2</v>
      </c>
      <c r="G13" s="112">
        <f>_xlfn.XLOOKUP(D13,Inputs!$C$147:$C$173,Inputs!$D$147:$D$173,FALSE)</f>
        <v>27215</v>
      </c>
      <c r="H13" s="50"/>
      <c r="I13" s="6"/>
      <c r="J13" s="35"/>
      <c r="K13" s="35"/>
      <c r="L13" s="35"/>
      <c r="M13" s="35"/>
      <c r="N13" s="35"/>
      <c r="O13" s="35"/>
      <c r="P13" s="35"/>
    </row>
    <row r="14" spans="1:16" x14ac:dyDescent="0.25">
      <c r="A14" s="35"/>
      <c r="B14" s="34" t="s">
        <v>15</v>
      </c>
      <c r="C14" s="34" t="s">
        <v>105</v>
      </c>
      <c r="D14" s="34" t="s">
        <v>69</v>
      </c>
      <c r="E14" s="113">
        <f>_xlfn.XLOOKUP(D14,Calculations!$E$8:$E$34,Calculations!$AJ$8:$AJ$34)</f>
        <v>-24.38156732815262</v>
      </c>
      <c r="F14" s="114">
        <f>_xlfn.XLOOKUP($D14,Calculations!$E$8:$E$34,Calculations!$AO$8:$AO$34)</f>
        <v>-1.1496633263327909E-2</v>
      </c>
      <c r="G14" s="112">
        <f>_xlfn.XLOOKUP(D14,Inputs!$C$147:$C$173,Inputs!$D$147:$D$173,FALSE)</f>
        <v>25854.75</v>
      </c>
      <c r="H14" s="50"/>
      <c r="I14" s="6"/>
      <c r="J14" s="35"/>
      <c r="K14" s="35"/>
      <c r="L14" s="35"/>
      <c r="M14" s="35"/>
      <c r="N14" s="35"/>
      <c r="O14" s="35"/>
      <c r="P14" s="35"/>
    </row>
    <row r="15" spans="1:16" x14ac:dyDescent="0.25">
      <c r="A15" s="35"/>
      <c r="B15" s="34" t="s">
        <v>16</v>
      </c>
      <c r="C15" s="34" t="s">
        <v>67</v>
      </c>
      <c r="D15" s="34" t="s">
        <v>68</v>
      </c>
      <c r="E15" s="113">
        <f>_xlfn.XLOOKUP(D15,Calculations!$E$8:$E$34,Calculations!$AJ$8:$AJ$34)</f>
        <v>-21.492428490413836</v>
      </c>
      <c r="F15" s="114">
        <f>_xlfn.XLOOKUP($D15,Calculations!$E$8:$E$34,Calculations!$AO$8:$AO$34)</f>
        <v>-1.0134318477847834E-2</v>
      </c>
      <c r="G15" s="112">
        <f>_xlfn.XLOOKUP(D15,Inputs!$C$147:$C$173,Inputs!$D$147:$D$173,FALSE)</f>
        <v>6668.5</v>
      </c>
      <c r="H15" s="50"/>
      <c r="I15" s="6"/>
      <c r="J15" s="35"/>
      <c r="K15" s="35"/>
      <c r="L15" s="35"/>
      <c r="M15" s="35"/>
      <c r="N15" s="35"/>
      <c r="O15" s="35"/>
      <c r="P15" s="35"/>
    </row>
    <row r="16" spans="1:16" x14ac:dyDescent="0.25">
      <c r="A16" s="35"/>
      <c r="B16" s="34" t="s">
        <v>17</v>
      </c>
      <c r="C16" s="34" t="s">
        <v>109</v>
      </c>
      <c r="D16" s="34" t="s">
        <v>66</v>
      </c>
      <c r="E16" s="113">
        <f>_xlfn.XLOOKUP(D16,Calculations!$E$8:$E$34,Calculations!$AJ$8:$AJ$34)</f>
        <v>-19.679325236750895</v>
      </c>
      <c r="F16" s="114">
        <f>_xlfn.XLOOKUP($D16,Calculations!$E$8:$E$34,Calculations!$AO$8:$AO$34)</f>
        <v>-9.2793864344988056E-3</v>
      </c>
      <c r="G16" s="112">
        <f>_xlfn.XLOOKUP(D16,Inputs!$C$147:$C$173,Inputs!$D$147:$D$173,FALSE)</f>
        <v>205985</v>
      </c>
      <c r="H16" s="50"/>
      <c r="I16" s="6"/>
      <c r="J16" s="35"/>
      <c r="K16" s="35"/>
      <c r="L16" s="35"/>
      <c r="M16" s="35"/>
      <c r="N16" s="35"/>
      <c r="O16" s="35"/>
      <c r="P16" s="35"/>
    </row>
    <row r="17" spans="1:16" x14ac:dyDescent="0.25">
      <c r="A17" s="35"/>
      <c r="B17" s="34" t="s">
        <v>18</v>
      </c>
      <c r="C17" s="34" t="s">
        <v>64</v>
      </c>
      <c r="D17" s="34" t="s">
        <v>65</v>
      </c>
      <c r="E17" s="113">
        <f>_xlfn.XLOOKUP(D17,Calculations!$E$8:$E$34,Calculations!$AJ$8:$AJ$34)</f>
        <v>-17.514933924634914</v>
      </c>
      <c r="F17" s="114">
        <f>_xlfn.XLOOKUP($D17,Calculations!$E$8:$E$34,Calculations!$AO$8:$AO$34)</f>
        <v>-8.2588116363807758E-3</v>
      </c>
      <c r="G17" s="112">
        <f>_xlfn.XLOOKUP(D17,Inputs!$C$147:$C$173,Inputs!$D$147:$D$173,FALSE)</f>
        <v>343779</v>
      </c>
      <c r="H17" s="50"/>
      <c r="I17" s="6"/>
      <c r="J17" s="35"/>
      <c r="K17" s="35"/>
      <c r="L17" s="35"/>
      <c r="M17" s="35"/>
      <c r="N17" s="35"/>
      <c r="O17" s="35"/>
      <c r="P17" s="35"/>
    </row>
    <row r="18" spans="1:16" x14ac:dyDescent="0.25">
      <c r="A18" s="35"/>
      <c r="B18" s="34" t="s">
        <v>19</v>
      </c>
      <c r="C18" s="34" t="s">
        <v>107</v>
      </c>
      <c r="D18" s="34" t="s">
        <v>63</v>
      </c>
      <c r="E18" s="113">
        <f>_xlfn.XLOOKUP(D18,Calculations!$E$8:$E$34,Calculations!$AJ$8:$AJ$34)</f>
        <v>-13.933912303346311</v>
      </c>
      <c r="F18" s="114">
        <f>_xlfn.XLOOKUP($D18,Calculations!$E$8:$E$34,Calculations!$AO$8:$AO$34)</f>
        <v>-6.5702535656916262E-3</v>
      </c>
      <c r="G18" s="112">
        <f>_xlfn.XLOOKUP(D18,Inputs!$C$147:$C$173,Inputs!$D$147:$D$173,FALSE)</f>
        <v>40277.5</v>
      </c>
      <c r="H18" s="50"/>
      <c r="I18" s="6"/>
      <c r="J18" s="35"/>
      <c r="K18" s="35"/>
      <c r="L18" s="35"/>
      <c r="M18" s="35"/>
      <c r="N18" s="35"/>
      <c r="O18" s="35"/>
      <c r="P18" s="35"/>
    </row>
    <row r="19" spans="1:16" x14ac:dyDescent="0.25">
      <c r="A19" s="35"/>
      <c r="B19" s="34" t="s">
        <v>20</v>
      </c>
      <c r="C19" s="34" t="s">
        <v>113</v>
      </c>
      <c r="D19" s="34" t="s">
        <v>62</v>
      </c>
      <c r="E19" s="113">
        <f>_xlfn.XLOOKUP(D19,Calculations!$E$8:$E$34,Calculations!$AJ$8:$AJ$34)</f>
        <v>-13.86478640500467</v>
      </c>
      <c r="F19" s="114">
        <f>_xlfn.XLOOKUP($D19,Calculations!$E$8:$E$34,Calculations!$AO$8:$AO$34)</f>
        <v>-6.5376586512000418E-3</v>
      </c>
      <c r="G19" s="112">
        <f>_xlfn.XLOOKUP(D19,Inputs!$C$147:$C$173,Inputs!$D$147:$D$173,FALSE)</f>
        <v>114568</v>
      </c>
      <c r="H19" s="50"/>
      <c r="I19" s="6"/>
      <c r="J19" s="35"/>
      <c r="K19" s="35"/>
      <c r="L19" s="35"/>
      <c r="M19" s="35"/>
      <c r="N19" s="35"/>
      <c r="O19" s="35"/>
      <c r="P19" s="35"/>
    </row>
    <row r="20" spans="1:16" x14ac:dyDescent="0.25">
      <c r="A20" s="35"/>
      <c r="B20" s="34" t="s">
        <v>21</v>
      </c>
      <c r="C20" s="34" t="s">
        <v>110</v>
      </c>
      <c r="D20" s="34" t="s">
        <v>61</v>
      </c>
      <c r="E20" s="113">
        <f>_xlfn.XLOOKUP(D20,Calculations!$E$8:$E$34,Calculations!$AJ$8:$AJ$34)</f>
        <v>-10.918981668803953</v>
      </c>
      <c r="F20" s="114">
        <f>_xlfn.XLOOKUP($D20,Calculations!$E$8:$E$34,Calculations!$AO$8:$AO$34)</f>
        <v>-5.1486242113029362E-3</v>
      </c>
      <c r="G20" s="112">
        <f>_xlfn.XLOOKUP(D20,Inputs!$C$147:$C$173,Inputs!$D$147:$D$173,FALSE)</f>
        <v>70890</v>
      </c>
      <c r="H20" s="50"/>
      <c r="I20" s="6"/>
      <c r="J20" s="35"/>
      <c r="K20" s="35"/>
      <c r="L20" s="35"/>
      <c r="M20" s="35"/>
      <c r="N20" s="35"/>
      <c r="O20" s="35"/>
      <c r="P20" s="35"/>
    </row>
    <row r="21" spans="1:16" x14ac:dyDescent="0.25">
      <c r="A21" s="35"/>
      <c r="B21" s="34" t="s">
        <v>22</v>
      </c>
      <c r="C21" s="34" t="s">
        <v>106</v>
      </c>
      <c r="D21" s="34" t="s">
        <v>60</v>
      </c>
      <c r="E21" s="113">
        <f>_xlfn.XLOOKUP(D21,Calculations!$E$8:$E$34,Calculations!$AJ$8:$AJ$34)</f>
        <v>-5.7295733131802145</v>
      </c>
      <c r="F21" s="114">
        <f>_xlfn.XLOOKUP($D21,Calculations!$E$8:$E$34,Calculations!$AO$8:$AO$34)</f>
        <v>-2.7016640173466054E-3</v>
      </c>
      <c r="G21" s="112">
        <f>_xlfn.XLOOKUP(D21,Inputs!$C$147:$C$173,Inputs!$D$147:$D$173,FALSE)</f>
        <v>9245.5</v>
      </c>
      <c r="H21" s="50"/>
      <c r="I21" s="6"/>
      <c r="J21" s="35"/>
      <c r="K21" s="35"/>
      <c r="L21" s="35"/>
      <c r="M21" s="35"/>
      <c r="N21" s="35"/>
      <c r="O21" s="35"/>
      <c r="P21" s="35"/>
    </row>
    <row r="22" spans="1:16" x14ac:dyDescent="0.25">
      <c r="A22" s="35"/>
      <c r="B22" s="34" t="s">
        <v>23</v>
      </c>
      <c r="C22" s="34" t="s">
        <v>104</v>
      </c>
      <c r="D22" s="34" t="s">
        <v>59</v>
      </c>
      <c r="E22" s="113">
        <f>_xlfn.XLOOKUP(D22,Calculations!$E$8:$E$34,Calculations!$AJ$8:$AJ$34)</f>
        <v>-2.4157591185455343</v>
      </c>
      <c r="F22" s="114">
        <f>_xlfn.XLOOKUP($D22,Calculations!$E$8:$E$34,Calculations!$AO$8:$AO$34)</f>
        <v>-1.1391021858709464E-3</v>
      </c>
      <c r="G22" s="112">
        <f>_xlfn.XLOOKUP(D22,Inputs!$C$147:$C$173,Inputs!$D$147:$D$173,FALSE)</f>
        <v>40514</v>
      </c>
      <c r="H22" s="50"/>
      <c r="I22" s="6"/>
      <c r="J22" s="35"/>
      <c r="K22" s="35"/>
      <c r="L22" s="35"/>
      <c r="M22" s="35"/>
      <c r="N22" s="35"/>
      <c r="O22" s="35"/>
      <c r="P22" s="35"/>
    </row>
    <row r="23" spans="1:16" x14ac:dyDescent="0.25">
      <c r="A23" s="35"/>
      <c r="B23" s="34" t="s">
        <v>24</v>
      </c>
      <c r="C23" s="34" t="s">
        <v>116</v>
      </c>
      <c r="D23" s="34" t="s">
        <v>58</v>
      </c>
      <c r="E23" s="113">
        <f>_xlfn.XLOOKUP(D23,Calculations!$E$8:$E$34,Calculations!$AJ$8:$AJ$34)</f>
        <v>0.3679052768273296</v>
      </c>
      <c r="F23" s="114">
        <f>_xlfn.XLOOKUP($D23,Calculations!$E$8:$E$34,Calculations!$AO$8:$AO$34)</f>
        <v>1.7347826685625221E-4</v>
      </c>
      <c r="G23" s="112">
        <f>_xlfn.XLOOKUP(D23,Inputs!$C$147:$C$173,Inputs!$D$147:$D$173,FALSE)</f>
        <v>93498</v>
      </c>
      <c r="H23" s="50"/>
      <c r="I23" s="6"/>
      <c r="J23" s="35"/>
      <c r="K23" s="35"/>
      <c r="L23" s="35"/>
      <c r="M23" s="35"/>
      <c r="N23" s="35"/>
      <c r="O23" s="35"/>
      <c r="P23" s="35"/>
    </row>
    <row r="24" spans="1:16" x14ac:dyDescent="0.25">
      <c r="A24" s="35"/>
      <c r="B24" s="34" t="s">
        <v>25</v>
      </c>
      <c r="C24" s="34" t="s">
        <v>98</v>
      </c>
      <c r="D24" s="34" t="s">
        <v>57</v>
      </c>
      <c r="E24" s="113">
        <f>_xlfn.XLOOKUP(D24,Calculations!$E$8:$E$34,Calculations!$AJ$8:$AJ$34)</f>
        <v>3.0321266454706284</v>
      </c>
      <c r="F24" s="114">
        <f>_xlfn.XLOOKUP($D24,Calculations!$E$8:$E$34,Calculations!$AO$8:$AO$34)</f>
        <v>1.4297377843584991E-3</v>
      </c>
      <c r="G24" s="112">
        <f>_xlfn.XLOOKUP(D24,Inputs!$C$147:$C$173,Inputs!$D$147:$D$173,FALSE)</f>
        <v>33433.5</v>
      </c>
      <c r="H24" s="50"/>
      <c r="I24" s="6"/>
      <c r="J24" s="35"/>
      <c r="K24" s="35"/>
      <c r="L24" s="35"/>
      <c r="M24" s="35"/>
      <c r="N24" s="35"/>
      <c r="O24" s="35"/>
      <c r="P24" s="35"/>
    </row>
    <row r="25" spans="1:16" x14ac:dyDescent="0.25">
      <c r="A25" s="35"/>
      <c r="B25" s="34" t="s">
        <v>26</v>
      </c>
      <c r="C25" s="34" t="s">
        <v>101</v>
      </c>
      <c r="D25" s="34" t="s">
        <v>56</v>
      </c>
      <c r="E25" s="113">
        <f>_xlfn.XLOOKUP(D25,Calculations!$E$8:$E$34,Calculations!$AJ$8:$AJ$34)</f>
        <v>4.4120842093516552</v>
      </c>
      <c r="F25" s="114">
        <f>_xlfn.XLOOKUP($D25,Calculations!$E$8:$E$34,Calculations!$AO$8:$AO$34)</f>
        <v>2.0804287681402064E-3</v>
      </c>
      <c r="G25" s="112">
        <f>_xlfn.XLOOKUP(D25,Inputs!$C$147:$C$173,Inputs!$D$147:$D$173,FALSE)</f>
        <v>43476.333333333343</v>
      </c>
      <c r="H25" s="50"/>
      <c r="I25" s="6"/>
      <c r="J25" s="35"/>
      <c r="K25" s="35"/>
      <c r="L25" s="35"/>
      <c r="M25" s="35"/>
      <c r="N25" s="35"/>
      <c r="O25" s="35"/>
      <c r="P25" s="35"/>
    </row>
    <row r="26" spans="1:16" x14ac:dyDescent="0.25">
      <c r="A26" s="35"/>
      <c r="B26" s="34" t="s">
        <v>27</v>
      </c>
      <c r="C26" s="34" t="s">
        <v>114</v>
      </c>
      <c r="D26" s="34" t="s">
        <v>55</v>
      </c>
      <c r="E26" s="113">
        <f>_xlfn.XLOOKUP(D26,Calculations!$E$8:$E$34,Calculations!$AJ$8:$AJ$34)</f>
        <v>7.3874942518631856</v>
      </c>
      <c r="F26" s="114">
        <f>_xlfn.XLOOKUP($D26,Calculations!$E$8:$E$34,Calculations!$AO$8:$AO$34)</f>
        <v>3.4834229894050552E-3</v>
      </c>
      <c r="G26" s="112">
        <f>_xlfn.XLOOKUP(D26,Inputs!$C$147:$C$173,Inputs!$D$147:$D$173,FALSE)</f>
        <v>573829</v>
      </c>
      <c r="H26" s="50"/>
      <c r="I26" s="6"/>
      <c r="J26" s="35"/>
      <c r="K26" s="35"/>
      <c r="L26" s="35"/>
      <c r="M26" s="35"/>
      <c r="N26" s="35"/>
      <c r="O26" s="35"/>
      <c r="P26" s="35"/>
    </row>
    <row r="27" spans="1:16" x14ac:dyDescent="0.25">
      <c r="A27" s="35"/>
      <c r="B27" s="34" t="s">
        <v>28</v>
      </c>
      <c r="C27" s="34" t="s">
        <v>53</v>
      </c>
      <c r="D27" s="34" t="s">
        <v>54</v>
      </c>
      <c r="E27" s="113">
        <f>_xlfn.XLOOKUP(D27,Calculations!$E$8:$E$34,Calculations!$AJ$8:$AJ$34)</f>
        <v>14.223930418184965</v>
      </c>
      <c r="F27" s="114">
        <f>_xlfn.XLOOKUP($D27,Calculations!$E$8:$E$34,Calculations!$AO$8:$AO$34)</f>
        <v>6.7070057219884771E-3</v>
      </c>
      <c r="G27" s="112">
        <f>_xlfn.XLOOKUP(D27,Inputs!$C$147:$C$173,Inputs!$D$147:$D$173,FALSE)</f>
        <v>60261</v>
      </c>
      <c r="H27" s="50"/>
      <c r="I27" s="6"/>
      <c r="J27" s="35"/>
      <c r="K27" s="35"/>
      <c r="L27" s="35"/>
      <c r="M27" s="35"/>
      <c r="N27" s="35"/>
      <c r="O27" s="35"/>
      <c r="P27" s="35"/>
    </row>
    <row r="28" spans="1:16" x14ac:dyDescent="0.25">
      <c r="A28" s="35"/>
      <c r="B28" s="34" t="s">
        <v>29</v>
      </c>
      <c r="C28" s="34" t="s">
        <v>99</v>
      </c>
      <c r="D28" s="34" t="s">
        <v>52</v>
      </c>
      <c r="E28" s="113">
        <f>_xlfn.XLOOKUP(D28,Calculations!$E$8:$E$34,Calculations!$AJ$8:$AJ$34)</f>
        <v>18.913789727864359</v>
      </c>
      <c r="F28" s="114">
        <f>_xlfn.XLOOKUP($D28,Calculations!$E$8:$E$34,Calculations!$AO$8:$AO$34)</f>
        <v>8.9184137013980386E-3</v>
      </c>
      <c r="G28" s="112">
        <f>_xlfn.XLOOKUP(D28,Inputs!$C$147:$C$173,Inputs!$D$147:$D$173,FALSE)</f>
        <v>91062</v>
      </c>
      <c r="H28" s="50"/>
      <c r="I28" s="6"/>
      <c r="J28" s="35"/>
      <c r="K28" s="35"/>
      <c r="L28" s="35"/>
      <c r="M28" s="35"/>
      <c r="N28" s="35"/>
      <c r="O28" s="35"/>
      <c r="P28" s="35"/>
    </row>
    <row r="29" spans="1:16" x14ac:dyDescent="0.25">
      <c r="A29" s="35"/>
      <c r="B29" s="34" t="s">
        <v>30</v>
      </c>
      <c r="C29" s="34" t="s">
        <v>112</v>
      </c>
      <c r="D29" s="34" t="s">
        <v>51</v>
      </c>
      <c r="E29" s="113">
        <f>_xlfn.XLOOKUP(D29,Calculations!$E$8:$E$34,Calculations!$AJ$8:$AJ$34)</f>
        <v>21.91725292687574</v>
      </c>
      <c r="F29" s="114">
        <f>_xlfn.XLOOKUP($D29,Calculations!$E$8:$E$34,Calculations!$AO$8:$AO$34)</f>
        <v>1.0334635819287284E-2</v>
      </c>
      <c r="G29" s="112">
        <f>_xlfn.XLOOKUP(D29,Inputs!$C$147:$C$173,Inputs!$D$147:$D$173,FALSE)</f>
        <v>32290.67424242424</v>
      </c>
      <c r="H29" s="50"/>
      <c r="I29" s="6"/>
      <c r="J29" s="35"/>
      <c r="K29" s="35"/>
      <c r="L29" s="35"/>
      <c r="M29" s="35"/>
      <c r="N29" s="35"/>
      <c r="O29" s="35"/>
      <c r="P29" s="35"/>
    </row>
    <row r="30" spans="1:16" x14ac:dyDescent="0.25">
      <c r="A30" s="35"/>
      <c r="B30" s="34" t="s">
        <v>31</v>
      </c>
      <c r="C30" s="34" t="s">
        <v>49</v>
      </c>
      <c r="D30" s="34" t="s">
        <v>50</v>
      </c>
      <c r="E30" s="113">
        <f>_xlfn.XLOOKUP(D30,Calculations!$E$8:$E$34,Calculations!$AJ$8:$AJ$34)</f>
        <v>27.878868223881337</v>
      </c>
      <c r="F30" s="114">
        <f>_xlfn.XLOOKUP($D30,Calculations!$E$8:$E$34,Calculations!$AO$8:$AO$34)</f>
        <v>1.3145714524944561E-2</v>
      </c>
      <c r="G30" s="112">
        <f>_xlfn.XLOOKUP(D30,Inputs!$C$147:$C$173,Inputs!$D$147:$D$173,FALSE)</f>
        <v>45192.159090909103</v>
      </c>
      <c r="H30" s="50"/>
      <c r="I30" s="6"/>
      <c r="J30" s="35"/>
      <c r="K30" s="35"/>
      <c r="L30" s="35"/>
      <c r="M30" s="35"/>
      <c r="N30" s="35"/>
      <c r="O30" s="35"/>
      <c r="P30" s="35"/>
    </row>
    <row r="31" spans="1:16" x14ac:dyDescent="0.25">
      <c r="A31" s="35"/>
      <c r="B31" s="34" t="s">
        <v>32</v>
      </c>
      <c r="C31" s="34" t="s">
        <v>111</v>
      </c>
      <c r="D31" s="34" t="s">
        <v>48</v>
      </c>
      <c r="E31" s="113">
        <f>_xlfn.XLOOKUP(D31,Calculations!$E$8:$E$34,Calculations!$AJ$8:$AJ$34)</f>
        <v>28.344918572516832</v>
      </c>
      <c r="F31" s="114">
        <f>_xlfn.XLOOKUP($D31,Calculations!$E$8:$E$34,Calculations!$AO$8:$AO$34)</f>
        <v>1.3365471108612654E-2</v>
      </c>
      <c r="G31" s="112">
        <f>_xlfn.XLOOKUP(D31,Inputs!$C$147:$C$173,Inputs!$D$147:$D$173,FALSE)</f>
        <v>23612</v>
      </c>
      <c r="H31" s="50"/>
      <c r="I31" s="6"/>
      <c r="J31" s="35"/>
      <c r="K31" s="35"/>
      <c r="L31" s="35"/>
      <c r="M31" s="35"/>
      <c r="N31" s="35"/>
      <c r="O31" s="35"/>
      <c r="P31" s="35"/>
    </row>
    <row r="32" spans="1:16" x14ac:dyDescent="0.25">
      <c r="A32" s="35"/>
      <c r="B32" s="34" t="s">
        <v>33</v>
      </c>
      <c r="C32" s="34" t="s">
        <v>108</v>
      </c>
      <c r="D32" s="34" t="s">
        <v>47</v>
      </c>
      <c r="E32" s="113">
        <f>_xlfn.XLOOKUP(D32,Calculations!$E$8:$E$34,Calculations!$AJ$8:$AJ$34)</f>
        <v>30.916701461409748</v>
      </c>
      <c r="F32" s="114">
        <f>_xlfn.XLOOKUP($D32,Calculations!$E$8:$E$34,Calculations!$AO$8:$AO$34)</f>
        <v>1.4578143136975816E-2</v>
      </c>
      <c r="G32" s="112">
        <f>_xlfn.XLOOKUP(D32,Inputs!$C$147:$C$173,Inputs!$D$147:$D$173,FALSE)</f>
        <v>12953</v>
      </c>
      <c r="H32" s="50"/>
      <c r="I32" s="6"/>
      <c r="J32" s="35"/>
      <c r="K32" s="35"/>
      <c r="L32" s="35"/>
      <c r="M32" s="35"/>
      <c r="N32" s="35"/>
      <c r="O32" s="35"/>
      <c r="P32" s="35"/>
    </row>
    <row r="33" spans="1:16" x14ac:dyDescent="0.25">
      <c r="A33" s="35"/>
      <c r="B33" s="34" t="s">
        <v>34</v>
      </c>
      <c r="C33" s="34" t="s">
        <v>103</v>
      </c>
      <c r="D33" s="34" t="s">
        <v>46</v>
      </c>
      <c r="E33" s="113">
        <f>_xlfn.XLOOKUP(D33,Calculations!$E$8:$E$34,Calculations!$AJ$8:$AJ$34)</f>
        <v>61.622713801042593</v>
      </c>
      <c r="F33" s="114">
        <f>_xlfn.XLOOKUP($D33,Calculations!$E$8:$E$34,Calculations!$AO$8:$AO$34)</f>
        <v>2.9056940094395536E-2</v>
      </c>
      <c r="G33" s="112">
        <f>_xlfn.XLOOKUP(D33,Inputs!$C$147:$C$173,Inputs!$D$147:$D$173,FALSE)</f>
        <v>25230.85080645161</v>
      </c>
      <c r="H33" s="50"/>
      <c r="I33" s="6"/>
      <c r="J33" s="35"/>
      <c r="K33" s="35"/>
      <c r="L33" s="35"/>
      <c r="M33" s="35"/>
      <c r="N33" s="35"/>
      <c r="O33" s="35"/>
      <c r="P33" s="35"/>
    </row>
    <row r="34" spans="1:16" x14ac:dyDescent="0.25">
      <c r="A34" s="35"/>
      <c r="B34" s="34" t="s">
        <v>35</v>
      </c>
      <c r="C34" s="34" t="s">
        <v>44</v>
      </c>
      <c r="D34" s="34" t="s">
        <v>45</v>
      </c>
      <c r="E34" s="113">
        <f>_xlfn.XLOOKUP(D34,Calculations!$E$8:$E$34,Calculations!$AJ$8:$AJ$34)</f>
        <v>65.885094752259562</v>
      </c>
      <c r="F34" s="114">
        <f>_xlfn.XLOOKUP($D34,Calculations!$E$8:$E$34,Calculations!$AO$8:$AO$34)</f>
        <v>3.1066779329306165E-2</v>
      </c>
      <c r="G34" s="112">
        <f>_xlfn.XLOOKUP(D34,Inputs!$C$147:$C$173,Inputs!$D$147:$D$173,FALSE)</f>
        <v>13735</v>
      </c>
      <c r="H34" s="50"/>
      <c r="I34" s="6"/>
      <c r="J34" s="35"/>
      <c r="K34" s="35"/>
      <c r="L34" s="35"/>
      <c r="M34" s="35"/>
      <c r="N34" s="35"/>
      <c r="O34" s="35"/>
      <c r="P34" s="35"/>
    </row>
    <row r="35" spans="1:16" x14ac:dyDescent="0.25">
      <c r="A35" s="35"/>
      <c r="B35" s="34" t="s">
        <v>36</v>
      </c>
      <c r="C35" s="34" t="s">
        <v>36</v>
      </c>
      <c r="D35" s="34" t="s">
        <v>43</v>
      </c>
      <c r="E35" s="113">
        <f>_xlfn.XLOOKUP(D35,Calculations!$E$8:$E$34,Calculations!$AJ$8:$AJ$34)</f>
        <v>77.67408179811774</v>
      </c>
      <c r="F35" s="114">
        <f>_xlfn.XLOOKUP($D35,Calculations!$E$8:$E$34,Calculations!$AO$8:$AO$34)</f>
        <v>3.6625636919886836E-2</v>
      </c>
      <c r="G35" s="112">
        <f>_xlfn.XLOOKUP(D35,Inputs!$C$147:$C$173,Inputs!$D$147:$D$173,FALSE)</f>
        <v>19671.833333333328</v>
      </c>
      <c r="H35" s="50"/>
      <c r="I35" s="6"/>
      <c r="J35" s="35"/>
      <c r="K35" s="35"/>
      <c r="L35" s="35"/>
      <c r="M35" s="35"/>
      <c r="N35" s="35"/>
      <c r="O35" s="35"/>
      <c r="P35" s="35"/>
    </row>
    <row r="36" spans="1:16" x14ac:dyDescent="0.25">
      <c r="A36" s="35"/>
      <c r="B36" s="34" t="s">
        <v>37</v>
      </c>
      <c r="C36" s="34" t="s">
        <v>100</v>
      </c>
      <c r="D36" s="34" t="s">
        <v>42</v>
      </c>
      <c r="E36" s="113">
        <f>_xlfn.XLOOKUP(D36,Calculations!$E$8:$E$34,Calculations!$AJ$8:$AJ$34)</f>
        <v>164.5545019740099</v>
      </c>
      <c r="F36" s="114">
        <f>_xlfn.XLOOKUP($D36,Calculations!$E$8:$E$34,Calculations!$AO$8:$AO$34)</f>
        <v>7.7592335864328649E-2</v>
      </c>
      <c r="G36" s="112">
        <f>_xlfn.XLOOKUP(D36,Inputs!$C$147:$C$173,Inputs!$D$147:$D$173,FALSE)</f>
        <v>4683</v>
      </c>
      <c r="H36" s="50"/>
      <c r="I36" s="6"/>
      <c r="J36" s="35"/>
      <c r="K36" s="35"/>
      <c r="L36" s="35"/>
      <c r="M36" s="35"/>
      <c r="N36" s="35"/>
      <c r="O36" s="35"/>
      <c r="P36" s="35"/>
    </row>
    <row r="37" spans="1:16" ht="15.75" x14ac:dyDescent="0.25">
      <c r="A37" s="35"/>
      <c r="B37" s="92"/>
      <c r="C37" s="93"/>
      <c r="D37" s="94"/>
      <c r="E37" s="94"/>
      <c r="F37" s="94"/>
      <c r="G37" s="95"/>
      <c r="H37" s="92"/>
      <c r="I37" s="35"/>
      <c r="J37" s="35"/>
      <c r="K37" s="35"/>
      <c r="L37" s="35"/>
      <c r="M37" s="35"/>
      <c r="N37" s="35"/>
      <c r="O37" s="35"/>
      <c r="P37" s="35"/>
    </row>
    <row r="38" spans="1:16" x14ac:dyDescent="0.25">
      <c r="A38" s="35"/>
      <c r="B38" s="34" t="s">
        <v>38</v>
      </c>
      <c r="C38" s="34"/>
      <c r="D38" s="34"/>
      <c r="E38" s="34"/>
      <c r="F38" s="34"/>
      <c r="G38" s="36">
        <f>SUM(G10:G36)</f>
        <v>2161348.7674731184</v>
      </c>
      <c r="I38" s="35"/>
      <c r="J38" s="35"/>
      <c r="K38" s="35"/>
      <c r="L38" s="35"/>
      <c r="M38" s="35"/>
      <c r="N38" s="35"/>
      <c r="O38" s="35"/>
      <c r="P38" s="35"/>
    </row>
    <row r="39" spans="1:16" x14ac:dyDescent="0.25">
      <c r="A39" s="35"/>
      <c r="B39" s="35"/>
      <c r="C39" s="35"/>
      <c r="D39" s="35"/>
      <c r="E39" s="35"/>
      <c r="F39" s="35"/>
      <c r="I39" s="35"/>
      <c r="J39" s="35"/>
      <c r="K39" s="35"/>
      <c r="L39" s="35"/>
      <c r="M39" s="35"/>
      <c r="N39" s="35"/>
      <c r="O39" s="35"/>
      <c r="P39" s="35"/>
    </row>
    <row r="40" spans="1:16" x14ac:dyDescent="0.25">
      <c r="A40" s="35"/>
      <c r="I40" s="35"/>
      <c r="J40" s="35"/>
      <c r="K40" s="35"/>
      <c r="L40" s="35"/>
      <c r="M40" s="35"/>
      <c r="N40" s="35"/>
      <c r="O40" s="35"/>
      <c r="P40" s="35"/>
    </row>
    <row r="41" spans="1:16" ht="54" customHeight="1" x14ac:dyDescent="0.25">
      <c r="A41" s="35"/>
      <c r="D41" s="59" t="s">
        <v>204</v>
      </c>
      <c r="I41" s="35"/>
      <c r="J41" s="35"/>
      <c r="K41" s="35"/>
      <c r="L41" s="35"/>
      <c r="M41" s="35"/>
      <c r="N41" s="35"/>
      <c r="O41" s="35"/>
      <c r="P41" s="35"/>
    </row>
    <row r="42" spans="1:16" x14ac:dyDescent="0.25">
      <c r="A42" s="35"/>
      <c r="B42" s="10" t="s">
        <v>39</v>
      </c>
      <c r="C42" s="10"/>
      <c r="D42" s="78">
        <f>AVERAGE(E10:E36)</f>
        <v>10.017715035515097</v>
      </c>
      <c r="I42" s="35"/>
      <c r="J42" s="35"/>
      <c r="K42" s="35"/>
      <c r="L42" s="35"/>
      <c r="M42" s="35"/>
      <c r="N42" s="35"/>
      <c r="O42" s="35"/>
      <c r="P42" s="35"/>
    </row>
    <row r="43" spans="1:16" x14ac:dyDescent="0.25">
      <c r="A43" s="35"/>
      <c r="B43" s="47" t="s">
        <v>40</v>
      </c>
      <c r="C43" s="47"/>
      <c r="D43" s="78">
        <f>SUMPRODUCT(E10:E36,G10:G36)/G38</f>
        <v>-2.6774897683441843</v>
      </c>
      <c r="I43" s="35"/>
      <c r="J43" s="35"/>
      <c r="K43" s="35"/>
      <c r="L43" s="35"/>
      <c r="M43" s="35"/>
      <c r="N43" s="35"/>
      <c r="O43" s="35"/>
      <c r="P43" s="35"/>
    </row>
    <row r="44" spans="1:16" x14ac:dyDescent="0.25">
      <c r="A44" s="35"/>
      <c r="I44" s="35"/>
      <c r="J44" s="35"/>
      <c r="K44" s="35"/>
      <c r="L44" s="35"/>
      <c r="M44" s="35"/>
      <c r="N44" s="35"/>
      <c r="O44" s="35"/>
      <c r="P44" s="35"/>
    </row>
    <row r="45" spans="1:16" ht="15.75" x14ac:dyDescent="0.25">
      <c r="A45" s="35"/>
      <c r="B45" s="76" t="s">
        <v>163</v>
      </c>
      <c r="C45" s="20"/>
      <c r="D45" s="77"/>
      <c r="G45" s="43"/>
      <c r="H45" s="43"/>
      <c r="I45" s="35"/>
      <c r="J45" s="35"/>
      <c r="K45" s="35"/>
      <c r="L45" s="35"/>
      <c r="M45" s="35"/>
      <c r="N45" s="35"/>
      <c r="O45" s="35"/>
      <c r="P45" s="35"/>
    </row>
    <row r="46" spans="1:16" ht="15.75" x14ac:dyDescent="0.25">
      <c r="A46" s="35"/>
      <c r="B46" s="47" t="s">
        <v>161</v>
      </c>
      <c r="C46" s="47"/>
      <c r="D46" s="78">
        <f>SUMPRODUCT(E10:E22,G10:G22)/SUM(G10:G22)</f>
        <v>-19.044953911041169</v>
      </c>
      <c r="G46" s="43"/>
      <c r="H46" s="43"/>
      <c r="I46" s="35"/>
      <c r="J46" s="35"/>
      <c r="K46" s="35"/>
      <c r="L46" s="35"/>
      <c r="M46" s="35"/>
      <c r="N46" s="35"/>
      <c r="O46" s="35"/>
      <c r="P46" s="35"/>
    </row>
    <row r="47" spans="1:16" ht="15.75" x14ac:dyDescent="0.25">
      <c r="A47" s="35"/>
      <c r="B47" s="47" t="s">
        <v>162</v>
      </c>
      <c r="C47" s="47"/>
      <c r="D47" s="78">
        <f>SUMPRODUCT(E23:E36,G23:G36)/SUM(G23:G36)</f>
        <v>13.926305003767879</v>
      </c>
      <c r="G47" s="43"/>
      <c r="H47" s="43"/>
      <c r="I47" s="35"/>
      <c r="J47" s="35"/>
      <c r="K47" s="35"/>
      <c r="L47" s="35"/>
      <c r="M47" s="35"/>
      <c r="N47" s="35"/>
      <c r="O47" s="35"/>
      <c r="P47" s="35"/>
    </row>
    <row r="48" spans="1:16" ht="15.75" x14ac:dyDescent="0.25">
      <c r="A48" s="35"/>
      <c r="G48" s="43"/>
      <c r="H48" s="43"/>
      <c r="I48" s="35"/>
      <c r="J48" s="35"/>
      <c r="K48" s="35"/>
      <c r="L48" s="35"/>
      <c r="M48" s="35"/>
      <c r="N48" s="35"/>
      <c r="O48" s="35"/>
      <c r="P48" s="35"/>
    </row>
    <row r="49" spans="1:17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</row>
    <row r="50" spans="1:17" ht="18.75" x14ac:dyDescent="0.3">
      <c r="A50" s="73" t="s">
        <v>202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</row>
    <row r="51" spans="1:17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spans="1:17" ht="30" x14ac:dyDescent="0.25">
      <c r="A52" s="18"/>
      <c r="B52" s="18"/>
      <c r="C52" s="18"/>
      <c r="D52" s="18"/>
      <c r="E52" s="18"/>
      <c r="F52" s="18"/>
      <c r="G52" s="103" t="s">
        <v>164</v>
      </c>
      <c r="H52" s="18"/>
      <c r="I52" s="35"/>
      <c r="J52" s="35"/>
      <c r="K52" s="35"/>
      <c r="L52" s="35"/>
      <c r="M52" s="35"/>
      <c r="N52" s="35"/>
      <c r="O52" s="35"/>
      <c r="P52" s="35"/>
    </row>
    <row r="53" spans="1:17" x14ac:dyDescent="0.25">
      <c r="A53" s="35"/>
      <c r="B53" s="17" t="s">
        <v>173</v>
      </c>
      <c r="C53" s="17" t="s">
        <v>75</v>
      </c>
      <c r="D53" s="19" t="s">
        <v>76</v>
      </c>
      <c r="E53" s="19" t="s">
        <v>77</v>
      </c>
      <c r="F53" s="19" t="s">
        <v>78</v>
      </c>
      <c r="G53" s="19" t="s">
        <v>79</v>
      </c>
      <c r="H53" s="18"/>
      <c r="I53" s="35"/>
      <c r="J53" s="35"/>
      <c r="K53" s="35"/>
      <c r="L53" s="35"/>
      <c r="M53" s="35"/>
      <c r="N53" s="35"/>
      <c r="O53" s="35"/>
      <c r="P53" s="35"/>
    </row>
    <row r="54" spans="1:17" x14ac:dyDescent="0.25">
      <c r="A54" s="35"/>
      <c r="B54" s="51" t="str">
        <f>Calculations!B47</f>
        <v>Buller Electricity Ltd</v>
      </c>
      <c r="C54" s="52" t="str">
        <f>Calculations!C47</f>
        <v>Buller Electricity</v>
      </c>
      <c r="D54" s="115">
        <f>Calculations!D47</f>
        <v>6.8271496345974994</v>
      </c>
      <c r="E54" s="115">
        <f>Calculations!E47</f>
        <v>43.661988304624572</v>
      </c>
      <c r="F54" s="115">
        <f>Calculations!F47</f>
        <v>322.91939836793722</v>
      </c>
      <c r="G54" s="115">
        <f>Calculations!G47</f>
        <v>164.5545019740099</v>
      </c>
      <c r="H54" s="18"/>
      <c r="I54" s="35"/>
      <c r="J54" s="35"/>
      <c r="K54" s="35"/>
      <c r="L54" s="35"/>
      <c r="M54" s="35"/>
      <c r="N54" s="35"/>
      <c r="O54" s="35"/>
      <c r="P54" s="35"/>
    </row>
    <row r="55" spans="1:17" x14ac:dyDescent="0.25">
      <c r="A55" s="35"/>
      <c r="B55" s="53" t="str">
        <f>Calculations!B50</f>
        <v>EA Networks</v>
      </c>
      <c r="C55" s="52" t="str">
        <f>Calculations!C50</f>
        <v>EA Networks</v>
      </c>
      <c r="D55" s="115">
        <f>Calculations!D50</f>
        <v>62.37201266528848</v>
      </c>
      <c r="E55" s="115">
        <f>Calculations!E50</f>
        <v>-84.276195643202655</v>
      </c>
      <c r="F55" s="115">
        <f>Calculations!F50</f>
        <v>38.512713438068275</v>
      </c>
      <c r="G55" s="115">
        <f>Calculations!G50</f>
        <v>77.67408179811774</v>
      </c>
      <c r="H55" s="18"/>
      <c r="I55" s="35"/>
      <c r="J55" s="35"/>
      <c r="K55" s="35"/>
      <c r="L55" s="35"/>
      <c r="M55" s="35"/>
      <c r="N55" s="35"/>
      <c r="O55" s="35"/>
      <c r="P55" s="35"/>
    </row>
    <row r="56" spans="1:17" x14ac:dyDescent="0.25">
      <c r="A56" s="35"/>
      <c r="B56" s="53" t="str">
        <f>Calculations!B71</f>
        <v>Westpower Limited</v>
      </c>
      <c r="C56" s="52" t="str">
        <f>Calculations!C71</f>
        <v>Westpower</v>
      </c>
      <c r="D56" s="115">
        <f>Calculations!D71</f>
        <v>68.134165274754011</v>
      </c>
      <c r="E56" s="115">
        <f>Calculations!E71</f>
        <v>41.835622175125778</v>
      </c>
      <c r="F56" s="115">
        <f>Calculations!F71</f>
        <v>74.235371148137119</v>
      </c>
      <c r="G56" s="115">
        <f>Calculations!G71</f>
        <v>65.885094752259562</v>
      </c>
      <c r="H56" s="18"/>
      <c r="I56" s="35"/>
      <c r="J56" s="35"/>
      <c r="K56" s="35"/>
      <c r="L56" s="35"/>
      <c r="M56" s="35"/>
      <c r="N56" s="35"/>
      <c r="O56" s="35"/>
      <c r="P56" s="35"/>
    </row>
    <row r="57" spans="1:17" x14ac:dyDescent="0.25">
      <c r="A57" s="35"/>
      <c r="B57" s="53" t="str">
        <f>Calculations!B53</f>
        <v>Horizon Energy Distribution Ltd</v>
      </c>
      <c r="C57" s="52" t="str">
        <f>Calculations!C53</f>
        <v>Horizon Energy</v>
      </c>
      <c r="D57" s="115">
        <f>Calculations!D53</f>
        <v>27.26663908886988</v>
      </c>
      <c r="E57" s="115">
        <f>Calculations!E53</f>
        <v>31.344295458615864</v>
      </c>
      <c r="F57" s="115">
        <f>Calculations!F53</f>
        <v>62.552344058093951</v>
      </c>
      <c r="G57" s="115">
        <f>Calculations!G53</f>
        <v>61.622713801042593</v>
      </c>
      <c r="H57" s="18"/>
      <c r="I57" s="35"/>
      <c r="J57" s="35"/>
      <c r="K57" s="35"/>
      <c r="L57" s="35"/>
      <c r="M57" s="35"/>
      <c r="N57" s="35"/>
      <c r="O57" s="35"/>
      <c r="P57" s="35"/>
    </row>
    <row r="58" spans="1:17" x14ac:dyDescent="0.25">
      <c r="A58" s="35"/>
      <c r="B58" s="53" t="str">
        <f>Calculations!B58</f>
        <v>Network Waitaki Limited</v>
      </c>
      <c r="C58" s="52" t="str">
        <f>Calculations!C58</f>
        <v>Network Waitaki</v>
      </c>
      <c r="D58" s="115">
        <f>Calculations!D58</f>
        <v>4.6785534391163379</v>
      </c>
      <c r="E58" s="115">
        <f>Calculations!E58</f>
        <v>21.18933899175828</v>
      </c>
      <c r="F58" s="115">
        <f>Calculations!F58</f>
        <v>30.029622438040391</v>
      </c>
      <c r="G58" s="115">
        <f>Calculations!G58</f>
        <v>30.916701461409748</v>
      </c>
      <c r="H58" s="18"/>
      <c r="I58" s="35"/>
      <c r="J58" s="35"/>
      <c r="K58" s="35"/>
      <c r="L58" s="35"/>
      <c r="M58" s="35"/>
      <c r="N58" s="35"/>
      <c r="O58" s="35"/>
      <c r="P58" s="35"/>
    </row>
    <row r="59" spans="1:17" x14ac:dyDescent="0.25">
      <c r="A59" s="35"/>
      <c r="B59" s="53" t="str">
        <f>Calculations!B64</f>
        <v>The Lines Company Ltd</v>
      </c>
      <c r="C59" s="52" t="str">
        <f>Calculations!C64</f>
        <v>The Lines Company</v>
      </c>
      <c r="D59" s="115">
        <f>Calculations!D64</f>
        <v>17.861906884099092</v>
      </c>
      <c r="E59" s="115">
        <f>Calculations!E64</f>
        <v>21.261414052988709</v>
      </c>
      <c r="F59" s="115">
        <f>Calculations!F64</f>
        <v>32.773514562889794</v>
      </c>
      <c r="G59" s="115">
        <f>Calculations!G64</f>
        <v>28.344918572516832</v>
      </c>
      <c r="H59" s="18"/>
      <c r="I59" s="35"/>
      <c r="J59" s="35"/>
      <c r="K59" s="35"/>
      <c r="L59" s="35"/>
      <c r="M59" s="35"/>
      <c r="N59" s="35"/>
      <c r="O59" s="35"/>
      <c r="P59" s="35"/>
    </row>
    <row r="60" spans="1:17" x14ac:dyDescent="0.25">
      <c r="A60" s="35"/>
      <c r="B60" s="53" t="str">
        <f>Calculations!B52</f>
        <v>Electra Limited</v>
      </c>
      <c r="C60" s="52" t="str">
        <f>Calculations!C52</f>
        <v>Electra</v>
      </c>
      <c r="D60" s="115">
        <f>Calculations!D52</f>
        <v>6.0137296887551637</v>
      </c>
      <c r="E60" s="115">
        <f>Calculations!E52</f>
        <v>16.286040574402325</v>
      </c>
      <c r="F60" s="115">
        <f>Calculations!F52</f>
        <v>30.702142087311067</v>
      </c>
      <c r="G60" s="115">
        <f>Calculations!G52</f>
        <v>27.878868223881337</v>
      </c>
      <c r="H60" s="18"/>
      <c r="I60" s="35"/>
      <c r="J60" s="35"/>
      <c r="K60" s="35"/>
      <c r="L60" s="35"/>
      <c r="M60" s="35"/>
      <c r="N60" s="35"/>
      <c r="O60" s="35"/>
      <c r="P60" s="35"/>
    </row>
    <row r="61" spans="1:17" x14ac:dyDescent="0.25">
      <c r="A61" s="35"/>
      <c r="B61" s="53" t="str">
        <f>Calculations!B65</f>
        <v>Top Energy Ltd</v>
      </c>
      <c r="C61" s="52" t="str">
        <f>Calculations!C65</f>
        <v>Top Energy</v>
      </c>
      <c r="D61" s="115">
        <f>Calculations!D65</f>
        <v>7.5691071646241275</v>
      </c>
      <c r="E61" s="115">
        <f>Calculations!E65</f>
        <v>12.961172984790243</v>
      </c>
      <c r="F61" s="115">
        <f>Calculations!F65</f>
        <v>13.969087650962244</v>
      </c>
      <c r="G61" s="115">
        <f>Calculations!G65</f>
        <v>21.91725292687574</v>
      </c>
      <c r="H61" s="18"/>
      <c r="I61" s="35"/>
      <c r="J61" s="35"/>
      <c r="K61" s="35"/>
      <c r="L61" s="35"/>
      <c r="M61" s="35"/>
      <c r="N61" s="35"/>
      <c r="O61" s="35"/>
      <c r="P61" s="35"/>
    </row>
    <row r="62" spans="1:17" x14ac:dyDescent="0.25">
      <c r="A62" s="35"/>
      <c r="B62" s="53" t="str">
        <f>Calculations!B46</f>
        <v>Aurora Energy Limited</v>
      </c>
      <c r="C62" s="52" t="str">
        <f>Calculations!C46</f>
        <v>Aurora Energy</v>
      </c>
      <c r="D62" s="115">
        <f>Calculations!D46</f>
        <v>-5.9152041675917442</v>
      </c>
      <c r="E62" s="115">
        <f>Calculations!E46</f>
        <v>-8.4242569335056121</v>
      </c>
      <c r="F62" s="115">
        <f>Calculations!F46</f>
        <v>19.882007300515003</v>
      </c>
      <c r="G62" s="115">
        <f>Calculations!G46</f>
        <v>18.913789727864359</v>
      </c>
      <c r="H62" s="18"/>
      <c r="I62" s="35"/>
      <c r="J62" s="35"/>
      <c r="K62" s="35"/>
      <c r="L62" s="35"/>
      <c r="M62" s="35"/>
      <c r="N62" s="35"/>
      <c r="O62" s="35"/>
      <c r="P62" s="35"/>
    </row>
    <row r="63" spans="1:17" x14ac:dyDescent="0.25">
      <c r="A63" s="35"/>
      <c r="B63" s="53" t="str">
        <f>Calculations!B59</f>
        <v>Northpower Limited</v>
      </c>
      <c r="C63" s="52" t="str">
        <f>Calculations!C59</f>
        <v>Northpower</v>
      </c>
      <c r="D63" s="115">
        <f>Calculations!D59</f>
        <v>-16.929058209134617</v>
      </c>
      <c r="E63" s="115">
        <f>Calculations!E59</f>
        <v>-1.386243840546405</v>
      </c>
      <c r="F63" s="115">
        <f>Calculations!F59</f>
        <v>4.3598806276552793</v>
      </c>
      <c r="G63" s="115">
        <f>Calculations!G59</f>
        <v>14.223930418184965</v>
      </c>
      <c r="H63" s="18"/>
      <c r="I63" s="35"/>
      <c r="J63" s="35"/>
      <c r="K63" s="35"/>
      <c r="L63" s="35"/>
      <c r="M63" s="35"/>
      <c r="N63" s="35"/>
      <c r="O63" s="35"/>
      <c r="P63" s="35"/>
    </row>
    <row r="64" spans="1:17" x14ac:dyDescent="0.25">
      <c r="A64" s="35"/>
      <c r="B64" s="53" t="str">
        <f>Calculations!B67</f>
        <v>Vector Limited</v>
      </c>
      <c r="C64" s="52" t="str">
        <f>Calculations!C67</f>
        <v>Vector Lines</v>
      </c>
      <c r="D64" s="115">
        <f>Calculations!D67</f>
        <v>-19.024375922169213</v>
      </c>
      <c r="E64" s="115">
        <f>Calculations!E67</f>
        <v>-15.520567719041138</v>
      </c>
      <c r="F64" s="115">
        <f>Calculations!F67</f>
        <v>9.619786065723261</v>
      </c>
      <c r="G64" s="115">
        <f>Calculations!G67</f>
        <v>7.3874942518631856</v>
      </c>
      <c r="H64" s="18"/>
      <c r="I64" s="35"/>
      <c r="J64" s="35"/>
      <c r="K64" s="35"/>
      <c r="L64" s="35"/>
      <c r="M64" s="35"/>
      <c r="N64" s="35"/>
      <c r="O64" s="35"/>
      <c r="P64" s="35"/>
    </row>
    <row r="65" spans="1:16" x14ac:dyDescent="0.25">
      <c r="A65" s="35"/>
      <c r="B65" s="53" t="str">
        <f>Calculations!B49</f>
        <v>Counties Power Ltd</v>
      </c>
      <c r="C65" s="52" t="str">
        <f>Calculations!C49</f>
        <v>Counties Power</v>
      </c>
      <c r="D65" s="115">
        <f>Calculations!D49</f>
        <v>-21.83860100751432</v>
      </c>
      <c r="E65" s="115">
        <f>Calculations!E49</f>
        <v>-34.06209873228957</v>
      </c>
      <c r="F65" s="115">
        <f>Calculations!F49</f>
        <v>-0.58628907318476375</v>
      </c>
      <c r="G65" s="115">
        <f>Calculations!G49</f>
        <v>4.4120842093516552</v>
      </c>
      <c r="H65" s="18"/>
      <c r="I65" s="35"/>
      <c r="J65" s="35"/>
      <c r="K65" s="35"/>
      <c r="L65" s="35"/>
      <c r="M65" s="35"/>
      <c r="N65" s="35"/>
      <c r="O65" s="35"/>
      <c r="P65" s="35"/>
    </row>
    <row r="66" spans="1:16" x14ac:dyDescent="0.25">
      <c r="A66" s="35"/>
      <c r="B66" s="53" t="str">
        <f>Calculations!B45</f>
        <v>Alpine Energy Ltd</v>
      </c>
      <c r="C66" s="52" t="str">
        <f>Calculations!C45</f>
        <v>Alpine Energy</v>
      </c>
      <c r="D66" s="115">
        <f>Calculations!D45</f>
        <v>-25.440335665648604</v>
      </c>
      <c r="E66" s="115">
        <f>Calculations!E45</f>
        <v>-35.743603238832108</v>
      </c>
      <c r="F66" s="115">
        <f>Calculations!F45</f>
        <v>1.4340729971236317</v>
      </c>
      <c r="G66" s="115">
        <f>Calculations!G45</f>
        <v>3.0321266454706284</v>
      </c>
      <c r="H66" s="18"/>
      <c r="I66" s="35"/>
      <c r="J66" s="35"/>
      <c r="K66" s="35"/>
      <c r="L66" s="35"/>
      <c r="M66" s="35"/>
      <c r="N66" s="35"/>
      <c r="O66" s="35"/>
      <c r="P66" s="35"/>
    </row>
    <row r="67" spans="1:16" x14ac:dyDescent="0.25">
      <c r="A67" s="35"/>
      <c r="B67" s="53" t="str">
        <f>Calculations!B69</f>
        <v>WEL Networks Limited</v>
      </c>
      <c r="C67" s="52" t="str">
        <f>Calculations!C69</f>
        <v>WEL Networks</v>
      </c>
      <c r="D67" s="115">
        <f>Calculations!D69</f>
        <v>-12.363517028118073</v>
      </c>
      <c r="E67" s="115">
        <f>Calculations!E69</f>
        <v>-14.65516626193395</v>
      </c>
      <c r="F67" s="115">
        <f>Calculations!F69</f>
        <v>6.3891406671126179</v>
      </c>
      <c r="G67" s="115">
        <f>Calculations!G69</f>
        <v>0.3679052768273296</v>
      </c>
      <c r="H67" s="18"/>
      <c r="I67" s="35"/>
      <c r="J67" s="35"/>
      <c r="K67" s="35"/>
      <c r="L67" s="35"/>
      <c r="M67" s="35"/>
      <c r="N67" s="35"/>
      <c r="O67" s="35"/>
      <c r="P67" s="35"/>
    </row>
    <row r="68" spans="1:16" x14ac:dyDescent="0.25">
      <c r="A68" s="35"/>
      <c r="B68" s="53" t="str">
        <f>Calculations!B54</f>
        <v>Mainpower New Zealand Limited</v>
      </c>
      <c r="C68" s="52" t="str">
        <f>Calculations!C54</f>
        <v>MainPower NZ</v>
      </c>
      <c r="D68" s="115">
        <f>Calculations!D54</f>
        <v>-32.686287186636811</v>
      </c>
      <c r="E68" s="115">
        <f>Calculations!E54</f>
        <v>-30.655378502210702</v>
      </c>
      <c r="F68" s="115">
        <f>Calculations!F54</f>
        <v>-3.7057542778947892</v>
      </c>
      <c r="G68" s="115">
        <f>Calculations!G54</f>
        <v>-2.4157591185455343</v>
      </c>
      <c r="H68" s="18"/>
      <c r="I68" s="35"/>
      <c r="J68" s="35"/>
      <c r="K68" s="35"/>
      <c r="L68" s="35"/>
      <c r="M68" s="35"/>
      <c r="N68" s="35"/>
      <c r="O68" s="35"/>
      <c r="P68" s="35"/>
    </row>
    <row r="69" spans="1:16" x14ac:dyDescent="0.25">
      <c r="A69" s="35"/>
      <c r="B69" s="53" t="str">
        <f>Calculations!B56</f>
        <v>Nelson Electricity Ltd</v>
      </c>
      <c r="C69" s="52" t="str">
        <f>Calculations!C56</f>
        <v>Nelson Electricity</v>
      </c>
      <c r="D69" s="115">
        <f>Calculations!D56</f>
        <v>-12.269571074178318</v>
      </c>
      <c r="E69" s="115">
        <f>Calculations!E56</f>
        <v>2.4544457494135368</v>
      </c>
      <c r="F69" s="115">
        <f>Calculations!F56</f>
        <v>-1.6889476240762347</v>
      </c>
      <c r="G69" s="115">
        <f>Calculations!G56</f>
        <v>-5.7295733131802145</v>
      </c>
      <c r="H69" s="18"/>
      <c r="I69" s="35"/>
      <c r="J69" s="35"/>
      <c r="K69" s="35"/>
      <c r="L69" s="35"/>
      <c r="M69" s="35"/>
      <c r="N69" s="35"/>
      <c r="O69" s="35"/>
      <c r="P69" s="35"/>
    </row>
    <row r="70" spans="1:16" x14ac:dyDescent="0.25">
      <c r="A70" s="35"/>
      <c r="B70" s="53" t="str">
        <f>Calculations!B62</f>
        <v>Powernet Ltd</v>
      </c>
      <c r="C70" s="52" t="str">
        <f>Calculations!C62</f>
        <v>PowerNet Ltd</v>
      </c>
      <c r="D70" s="115">
        <f>Calculations!D62</f>
        <v>-31.239903647551959</v>
      </c>
      <c r="E70" s="115">
        <f>Calculations!E62</f>
        <v>-26.914999894490435</v>
      </c>
      <c r="F70" s="115">
        <f>Calculations!F62</f>
        <v>-5.5571564077502096</v>
      </c>
      <c r="G70" s="115">
        <f>Calculations!G62</f>
        <v>-10.918981668803953</v>
      </c>
      <c r="H70" s="18"/>
      <c r="I70" s="35"/>
      <c r="J70" s="35"/>
      <c r="K70" s="35"/>
      <c r="L70" s="35"/>
      <c r="M70" s="35"/>
      <c r="N70" s="35"/>
      <c r="O70" s="35"/>
      <c r="P70" s="35"/>
    </row>
    <row r="71" spans="1:16" x14ac:dyDescent="0.25">
      <c r="A71" s="35"/>
      <c r="B71" s="53" t="str">
        <f>Calculations!B66</f>
        <v>Unison Networks Limited</v>
      </c>
      <c r="C71" s="52" t="str">
        <f>Calculations!C66</f>
        <v>Unison Networks</v>
      </c>
      <c r="D71" s="115">
        <f>Calculations!D66</f>
        <v>-31.578840072799807</v>
      </c>
      <c r="E71" s="115">
        <f>Calculations!E66</f>
        <v>-26.120001495057473</v>
      </c>
      <c r="F71" s="115">
        <f>Calculations!F66</f>
        <v>-5.3289599570350283</v>
      </c>
      <c r="G71" s="115">
        <f>Calculations!G66</f>
        <v>-13.86478640500467</v>
      </c>
      <c r="H71" s="18"/>
      <c r="I71" s="35"/>
      <c r="J71" s="35"/>
      <c r="K71" s="35"/>
      <c r="L71" s="35"/>
      <c r="M71" s="35"/>
      <c r="N71" s="35"/>
      <c r="O71" s="35"/>
      <c r="P71" s="35"/>
    </row>
    <row r="72" spans="1:16" x14ac:dyDescent="0.25">
      <c r="A72" s="35"/>
      <c r="B72" s="53" t="str">
        <f>Calculations!B57</f>
        <v>Network Tasman Limited</v>
      </c>
      <c r="C72" s="52" t="str">
        <f>Calculations!C57</f>
        <v>Network Tasman</v>
      </c>
      <c r="D72" s="115">
        <f>Calculations!D57</f>
        <v>-27.319772705427383</v>
      </c>
      <c r="E72" s="115">
        <f>Calculations!E57</f>
        <v>2.7885089505866718</v>
      </c>
      <c r="F72" s="115">
        <f>Calculations!F57</f>
        <v>-3.049190237134606</v>
      </c>
      <c r="G72" s="115">
        <f>Calculations!G57</f>
        <v>-13.933912303346311</v>
      </c>
      <c r="H72" s="18"/>
      <c r="I72" s="35"/>
      <c r="J72" s="35"/>
      <c r="K72" s="35"/>
      <c r="L72" s="35"/>
      <c r="M72" s="35"/>
      <c r="N72" s="35"/>
      <c r="O72" s="35"/>
      <c r="P72" s="35"/>
    </row>
    <row r="73" spans="1:16" x14ac:dyDescent="0.25">
      <c r="A73" s="35"/>
      <c r="B73" s="53" t="str">
        <f>Calculations!B61</f>
        <v>Powerco Limited</v>
      </c>
      <c r="C73" s="52" t="str">
        <f>Calculations!C61</f>
        <v>Powerco</v>
      </c>
      <c r="D73" s="115">
        <f>Calculations!D61</f>
        <v>-41.974475668603127</v>
      </c>
      <c r="E73" s="115">
        <f>Calculations!E61</f>
        <v>-33.046532973879557</v>
      </c>
      <c r="F73" s="115">
        <f>Calculations!F61</f>
        <v>-11.383121256946403</v>
      </c>
      <c r="G73" s="115">
        <f>Calculations!G61</f>
        <v>-17.514933924634914</v>
      </c>
      <c r="H73" s="18"/>
      <c r="I73" s="35"/>
      <c r="J73" s="35"/>
      <c r="K73" s="35"/>
      <c r="L73" s="35"/>
      <c r="M73" s="35"/>
      <c r="N73" s="35"/>
      <c r="O73" s="35"/>
      <c r="P73" s="35"/>
    </row>
    <row r="74" spans="1:16" x14ac:dyDescent="0.25">
      <c r="A74" s="35"/>
      <c r="B74" s="53" t="str">
        <f>Calculations!B60</f>
        <v>Orion New Zealand Limited</v>
      </c>
      <c r="C74" s="52" t="str">
        <f>Calculations!C60</f>
        <v>Orion NZ</v>
      </c>
      <c r="D74" s="115">
        <f>Calculations!D60</f>
        <v>-50.662109392297133</v>
      </c>
      <c r="E74" s="115">
        <f>Calculations!E60</f>
        <v>-13.52595683236342</v>
      </c>
      <c r="F74" s="115">
        <f>Calculations!F60</f>
        <v>-22.01561582453775</v>
      </c>
      <c r="G74" s="115">
        <f>Calculations!G60</f>
        <v>-19.679325236750895</v>
      </c>
      <c r="H74" s="18"/>
      <c r="I74" s="35"/>
      <c r="J74" s="35"/>
      <c r="K74" s="35"/>
      <c r="L74" s="35"/>
      <c r="M74" s="35"/>
      <c r="N74" s="35"/>
      <c r="O74" s="35"/>
      <c r="P74" s="35"/>
    </row>
    <row r="75" spans="1:16" x14ac:dyDescent="0.25">
      <c r="A75" s="35"/>
      <c r="B75" s="53" t="str">
        <f>Calculations!B63</f>
        <v>Scanpower Limited</v>
      </c>
      <c r="C75" s="52" t="str">
        <f>Calculations!C63</f>
        <v>Scanpower</v>
      </c>
      <c r="D75" s="115">
        <f>Calculations!D63</f>
        <v>-40.977034565146965</v>
      </c>
      <c r="E75" s="115">
        <f>Calculations!E63</f>
        <v>-43.207266141873049</v>
      </c>
      <c r="F75" s="115">
        <f>Calculations!F63</f>
        <v>-13.44985195116209</v>
      </c>
      <c r="G75" s="115">
        <f>Calculations!G63</f>
        <v>-21.492428490413836</v>
      </c>
      <c r="H75" s="18"/>
      <c r="I75" s="35"/>
      <c r="J75" s="35"/>
      <c r="K75" s="35"/>
      <c r="L75" s="35"/>
      <c r="M75" s="35"/>
      <c r="N75" s="35"/>
      <c r="O75" s="35"/>
      <c r="P75" s="35"/>
    </row>
    <row r="76" spans="1:16" x14ac:dyDescent="0.25">
      <c r="A76" s="35"/>
      <c r="B76" s="53" t="str">
        <f>Calculations!B55</f>
        <v>Marlborough Lines Limited</v>
      </c>
      <c r="C76" s="52" t="str">
        <f>Calculations!C55</f>
        <v>Marlborough Lines</v>
      </c>
      <c r="D76" s="115">
        <f>Calculations!D55</f>
        <v>-45.473136726658545</v>
      </c>
      <c r="E76" s="115">
        <f>Calculations!E55</f>
        <v>-40.988419184838307</v>
      </c>
      <c r="F76" s="115">
        <f>Calculations!F55</f>
        <v>-22.439770977096281</v>
      </c>
      <c r="G76" s="115">
        <f>Calculations!G55</f>
        <v>-24.38156732815262</v>
      </c>
      <c r="H76" s="18"/>
      <c r="I76" s="35"/>
      <c r="J76" s="35"/>
      <c r="K76" s="35"/>
      <c r="L76" s="35"/>
      <c r="M76" s="35"/>
      <c r="N76" s="35"/>
      <c r="O76" s="35"/>
      <c r="P76" s="35"/>
    </row>
    <row r="77" spans="1:16" x14ac:dyDescent="0.25">
      <c r="A77" s="35"/>
      <c r="B77" s="53" t="str">
        <f>Calculations!B68</f>
        <v>Waipa Networks Limited</v>
      </c>
      <c r="C77" s="52" t="str">
        <f>Calculations!C68</f>
        <v>Waipa Networks</v>
      </c>
      <c r="D77" s="115">
        <f>Calculations!D68</f>
        <v>-46.500325596908006</v>
      </c>
      <c r="E77" s="115">
        <f>Calculations!E68</f>
        <v>-39.498709252427496</v>
      </c>
      <c r="F77" s="115">
        <f>Calculations!F68</f>
        <v>-22.53225255191942</v>
      </c>
      <c r="G77" s="115">
        <f>Calculations!G68</f>
        <v>-28.010788209425108</v>
      </c>
      <c r="H77" s="18"/>
      <c r="I77" s="35"/>
      <c r="J77" s="35"/>
      <c r="K77" s="35"/>
      <c r="L77" s="35"/>
      <c r="M77" s="35"/>
      <c r="N77" s="35"/>
      <c r="O77" s="35"/>
      <c r="P77" s="35"/>
    </row>
    <row r="78" spans="1:16" x14ac:dyDescent="0.25">
      <c r="A78" s="35"/>
      <c r="B78" s="53" t="str">
        <f>Calculations!B70</f>
        <v>Wellington Electricity Lines Limited</v>
      </c>
      <c r="C78" s="52" t="str">
        <f>Calculations!C70</f>
        <v>Wellington Electricity</v>
      </c>
      <c r="D78" s="115">
        <f>Calculations!D70</f>
        <v>-51.772877201152632</v>
      </c>
      <c r="E78" s="115">
        <f>Calculations!E70</f>
        <v>-50.570319362454029</v>
      </c>
      <c r="F78" s="115">
        <f>Calculations!F70</f>
        <v>-20.542524578091538</v>
      </c>
      <c r="G78" s="115">
        <f>Calculations!G70</f>
        <v>-28.125225653725074</v>
      </c>
      <c r="H78" s="18"/>
      <c r="I78" s="35"/>
      <c r="J78" s="35"/>
      <c r="K78" s="35"/>
      <c r="L78" s="35"/>
      <c r="M78" s="35"/>
      <c r="N78" s="35"/>
      <c r="O78" s="35"/>
      <c r="P78" s="35"/>
    </row>
    <row r="79" spans="1:16" x14ac:dyDescent="0.25">
      <c r="A79" s="35"/>
      <c r="B79" s="53" t="str">
        <f>Calculations!B48</f>
        <v>Centralines Limited</v>
      </c>
      <c r="C79" s="52" t="str">
        <f>Calculations!C48</f>
        <v>Centralines</v>
      </c>
      <c r="D79" s="115">
        <f>Calculations!D48</f>
        <v>-60.888196916915447</v>
      </c>
      <c r="E79" s="115">
        <f>Calculations!E48</f>
        <v>-59.088805941322036</v>
      </c>
      <c r="F79" s="115">
        <f>Calculations!F48</f>
        <v>-29.938532457612975</v>
      </c>
      <c r="G79" s="115">
        <f>Calculations!G48</f>
        <v>-30.827131013220274</v>
      </c>
      <c r="H79" s="18"/>
      <c r="I79" s="35"/>
      <c r="J79" s="35"/>
      <c r="K79" s="35"/>
      <c r="L79" s="35"/>
      <c r="M79" s="35"/>
      <c r="N79" s="35"/>
      <c r="O79" s="35"/>
      <c r="P79" s="35"/>
    </row>
    <row r="80" spans="1:16" x14ac:dyDescent="0.25">
      <c r="A80" s="35"/>
      <c r="B80" s="53" t="str">
        <f>Calculations!B51</f>
        <v>Eastland Network Limited</v>
      </c>
      <c r="C80" s="52" t="str">
        <f>Calculations!C51</f>
        <v>Eastland Network</v>
      </c>
      <c r="D80" s="115">
        <f>Calculations!D51</f>
        <v>-55.360504802694429</v>
      </c>
      <c r="E80" s="115">
        <f>Calculations!E51</f>
        <v>-48.536080714955844</v>
      </c>
      <c r="F80" s="115">
        <f>Calculations!F51</f>
        <v>-40.46523441550319</v>
      </c>
      <c r="G80" s="115">
        <f>Calculations!G51</f>
        <v>-39.75874541556459</v>
      </c>
      <c r="H80" s="18"/>
      <c r="I80" s="35"/>
      <c r="J80" s="35"/>
      <c r="K80" s="35"/>
      <c r="L80" s="35"/>
      <c r="M80" s="35"/>
      <c r="N80" s="35"/>
      <c r="O80" s="35"/>
      <c r="P80" s="35"/>
    </row>
    <row r="81" spans="1:16" x14ac:dyDescent="0.2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</row>
    <row r="82" spans="1:16" x14ac:dyDescent="0.25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</row>
    <row r="84" spans="1:16" x14ac:dyDescent="0.25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</row>
    <row r="86" spans="1:16" x14ac:dyDescent="0.25">
      <c r="B86" s="108" t="s">
        <v>81</v>
      </c>
      <c r="C86" s="109"/>
      <c r="D86" s="109"/>
      <c r="E86" s="109"/>
      <c r="F86" s="109"/>
      <c r="G86" s="109"/>
      <c r="I86" s="108" t="s">
        <v>82</v>
      </c>
      <c r="J86" s="109"/>
      <c r="K86" s="109"/>
      <c r="L86" s="109"/>
      <c r="M86" s="109"/>
      <c r="N86" s="109"/>
      <c r="O86" s="109"/>
    </row>
  </sheetData>
  <sortState xmlns:xlrd2="http://schemas.microsoft.com/office/spreadsheetml/2017/richdata2" ref="B54:G80">
    <sortCondition descending="1" ref="G54:G80"/>
  </sortState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3BB30-C9E9-4F46-8CB1-7D4D7CE8F2FC}">
  <sheetPr>
    <tabColor rgb="FFADC834"/>
  </sheetPr>
  <dimension ref="A1:AR72"/>
  <sheetViews>
    <sheetView showGridLines="0" zoomScale="85" zoomScaleNormal="85" workbookViewId="0"/>
  </sheetViews>
  <sheetFormatPr defaultColWidth="9.140625" defaultRowHeight="15" x14ac:dyDescent="0.25"/>
  <cols>
    <col min="1" max="1" width="4.28515625" style="15" customWidth="1"/>
    <col min="2" max="2" width="16.85546875" style="15" customWidth="1"/>
    <col min="3" max="3" width="12.42578125" customWidth="1"/>
    <col min="4" max="4" width="23.85546875" customWidth="1"/>
    <col min="5" max="5" width="15.7109375" customWidth="1"/>
    <col min="6" max="6" width="12.42578125" customWidth="1"/>
    <col min="7" max="7" width="21.42578125" customWidth="1"/>
    <col min="8" max="8" width="16.85546875" style="4" customWidth="1"/>
    <col min="9" max="11" width="16.85546875" customWidth="1"/>
    <col min="12" max="16" width="14.28515625" style="6" customWidth="1"/>
    <col min="17" max="18" width="15.28515625" customWidth="1"/>
    <col min="19" max="19" width="15.28515625" style="4" customWidth="1"/>
    <col min="20" max="21" width="15.28515625" customWidth="1"/>
    <col min="22" max="26" width="14.42578125" customWidth="1"/>
    <col min="27" max="30" width="16.42578125" style="4" customWidth="1"/>
    <col min="31" max="31" width="18.140625" style="4" customWidth="1"/>
    <col min="32" max="32" width="17.140625" style="4" customWidth="1"/>
    <col min="33" max="33" width="16.140625" customWidth="1"/>
    <col min="34" max="35" width="13.42578125" customWidth="1"/>
    <col min="36" max="36" width="18.140625" customWidth="1"/>
    <col min="37" max="41" width="13" style="15" customWidth="1"/>
    <col min="42" max="16384" width="9.140625" style="15"/>
  </cols>
  <sheetData>
    <row r="1" spans="1:44" customFormat="1" ht="26.25" x14ac:dyDescent="0.4">
      <c r="A1" s="128" t="s">
        <v>165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9"/>
      <c r="AL1" s="129"/>
      <c r="AM1" s="129"/>
      <c r="AN1" s="129"/>
      <c r="AO1" s="129"/>
    </row>
    <row r="2" spans="1:44" customFormat="1" x14ac:dyDescent="0.25">
      <c r="H2" s="4"/>
      <c r="L2" s="6"/>
      <c r="M2" s="6"/>
      <c r="N2" s="6"/>
      <c r="O2" s="6"/>
      <c r="P2" s="6"/>
      <c r="S2" s="4"/>
      <c r="AA2" s="4"/>
      <c r="AB2" s="4"/>
      <c r="AC2" s="4"/>
      <c r="AD2" s="4"/>
      <c r="AE2" s="4"/>
      <c r="AF2" s="4"/>
    </row>
    <row r="3" spans="1:44" customFormat="1" x14ac:dyDescent="0.25">
      <c r="B3" s="10" t="s">
        <v>196</v>
      </c>
      <c r="C3" s="10"/>
      <c r="D3" s="10"/>
      <c r="E3" s="112">
        <f>Inputs!F13</f>
        <v>7223.1325189850804</v>
      </c>
      <c r="I3" s="4"/>
      <c r="M3" s="6"/>
      <c r="N3" s="6"/>
      <c r="O3" s="6"/>
      <c r="P3" s="6"/>
      <c r="Q3" s="6"/>
      <c r="T3" s="4"/>
      <c r="AB3" s="4"/>
      <c r="AC3" s="4"/>
      <c r="AD3" s="4"/>
      <c r="AE3" s="4"/>
      <c r="AF3" s="4"/>
      <c r="AG3" s="4"/>
    </row>
    <row r="4" spans="1:44" customFormat="1" x14ac:dyDescent="0.25">
      <c r="B4" s="10" t="s">
        <v>218</v>
      </c>
      <c r="C4" s="10"/>
      <c r="D4" s="10"/>
      <c r="E4" s="112">
        <f>Inputs!F15</f>
        <v>2120.7571616575106</v>
      </c>
      <c r="I4" s="4"/>
      <c r="M4" s="6"/>
      <c r="N4" s="6"/>
      <c r="O4" s="6"/>
      <c r="P4" s="6"/>
      <c r="Q4" s="6"/>
      <c r="T4" s="4"/>
      <c r="AB4" s="4"/>
      <c r="AC4" s="4"/>
      <c r="AD4" s="4"/>
      <c r="AE4" s="4"/>
      <c r="AF4" s="4"/>
      <c r="AG4" s="4"/>
    </row>
    <row r="5" spans="1:44" customFormat="1" x14ac:dyDescent="0.25">
      <c r="B5" s="10" t="s">
        <v>91</v>
      </c>
      <c r="C5" s="10"/>
      <c r="D5" s="10"/>
      <c r="E5" s="111">
        <f>Inputs!F17</f>
        <v>0.15</v>
      </c>
      <c r="H5" s="123">
        <v>2</v>
      </c>
      <c r="I5" s="123">
        <v>3</v>
      </c>
      <c r="J5" s="123">
        <v>4</v>
      </c>
      <c r="K5" s="123">
        <v>5</v>
      </c>
      <c r="L5" s="45"/>
      <c r="M5" s="123">
        <v>2</v>
      </c>
      <c r="N5" s="123">
        <v>3</v>
      </c>
      <c r="O5" s="123">
        <v>4</v>
      </c>
      <c r="P5" s="123">
        <v>5</v>
      </c>
      <c r="Q5" s="123">
        <v>5</v>
      </c>
      <c r="T5" s="4"/>
      <c r="AB5" s="4"/>
      <c r="AC5" s="4"/>
      <c r="AD5" s="4"/>
      <c r="AE5" s="4"/>
      <c r="AF5" s="4"/>
      <c r="AG5" s="4"/>
      <c r="AH5" s="4"/>
      <c r="AI5" s="4"/>
      <c r="AJ5" s="4"/>
      <c r="AK5" s="4"/>
      <c r="AP5" s="15"/>
    </row>
    <row r="6" spans="1:44" customFormat="1" x14ac:dyDescent="0.25">
      <c r="B6" s="15"/>
      <c r="F6" s="13"/>
      <c r="I6" s="4"/>
      <c r="M6" s="6"/>
      <c r="N6" s="6"/>
      <c r="O6" s="6"/>
      <c r="P6" s="6"/>
      <c r="Q6" s="6"/>
      <c r="R6" s="46"/>
      <c r="S6" s="46"/>
      <c r="T6" s="46"/>
      <c r="U6" s="46"/>
      <c r="V6" s="46"/>
      <c r="W6" s="1" t="s">
        <v>191</v>
      </c>
      <c r="X6" s="46"/>
      <c r="Y6" s="46"/>
      <c r="Z6" s="46"/>
      <c r="AA6" s="46"/>
      <c r="AB6" s="1" t="s">
        <v>216</v>
      </c>
      <c r="AG6" s="1" t="s">
        <v>217</v>
      </c>
      <c r="AL6" s="1" t="s">
        <v>190</v>
      </c>
      <c r="AP6" s="15"/>
      <c r="AQ6" s="15"/>
      <c r="AR6" s="15"/>
    </row>
    <row r="7" spans="1:44" ht="50.25" customHeight="1" x14ac:dyDescent="0.25">
      <c r="A7" s="80"/>
      <c r="B7" s="81" t="s">
        <v>83</v>
      </c>
      <c r="C7" s="81" t="s">
        <v>84</v>
      </c>
      <c r="D7" s="82" t="s">
        <v>41</v>
      </c>
      <c r="E7" s="83" t="s">
        <v>7</v>
      </c>
      <c r="F7" s="84" t="s">
        <v>130</v>
      </c>
      <c r="G7" s="84" t="s">
        <v>221</v>
      </c>
      <c r="H7" s="121" t="s">
        <v>210</v>
      </c>
      <c r="I7" s="85" t="s">
        <v>211</v>
      </c>
      <c r="J7" s="85" t="s">
        <v>212</v>
      </c>
      <c r="K7" s="86" t="s">
        <v>213</v>
      </c>
      <c r="L7" s="87" t="s">
        <v>214</v>
      </c>
      <c r="M7" s="88" t="s">
        <v>92</v>
      </c>
      <c r="N7" s="84" t="s">
        <v>93</v>
      </c>
      <c r="O7" s="84" t="s">
        <v>94</v>
      </c>
      <c r="P7" s="84" t="s">
        <v>95</v>
      </c>
      <c r="Q7" s="89" t="s">
        <v>95</v>
      </c>
      <c r="R7" s="85" t="s">
        <v>132</v>
      </c>
      <c r="S7" s="85" t="s">
        <v>133</v>
      </c>
      <c r="T7" s="85" t="s">
        <v>134</v>
      </c>
      <c r="U7" s="86" t="s">
        <v>135</v>
      </c>
      <c r="V7" s="90" t="s">
        <v>96</v>
      </c>
      <c r="W7" s="86" t="s">
        <v>192</v>
      </c>
      <c r="X7" s="86" t="s">
        <v>193</v>
      </c>
      <c r="Y7" s="86" t="s">
        <v>194</v>
      </c>
      <c r="Z7" s="86" t="s">
        <v>195</v>
      </c>
      <c r="AA7" s="90" t="s">
        <v>97</v>
      </c>
      <c r="AB7" s="91" t="s">
        <v>185</v>
      </c>
      <c r="AC7" s="85" t="s">
        <v>186</v>
      </c>
      <c r="AD7" s="85" t="s">
        <v>187</v>
      </c>
      <c r="AE7" s="85" t="s">
        <v>188</v>
      </c>
      <c r="AF7" s="102" t="s">
        <v>189</v>
      </c>
      <c r="AG7" s="91" t="s">
        <v>185</v>
      </c>
      <c r="AH7" s="85" t="s">
        <v>186</v>
      </c>
      <c r="AI7" s="85" t="s">
        <v>187</v>
      </c>
      <c r="AJ7" s="85" t="s">
        <v>188</v>
      </c>
      <c r="AK7" s="102" t="s">
        <v>189</v>
      </c>
      <c r="AL7" s="101" t="s">
        <v>76</v>
      </c>
      <c r="AM7" s="101" t="s">
        <v>77</v>
      </c>
      <c r="AN7" s="101" t="s">
        <v>78</v>
      </c>
      <c r="AO7" s="101" t="s">
        <v>79</v>
      </c>
    </row>
    <row r="8" spans="1:44" x14ac:dyDescent="0.25">
      <c r="B8" s="10" t="s">
        <v>89</v>
      </c>
      <c r="C8" s="10" t="s">
        <v>88</v>
      </c>
      <c r="D8" s="20" t="s">
        <v>98</v>
      </c>
      <c r="E8" s="20" t="s">
        <v>57</v>
      </c>
      <c r="F8" s="21">
        <f>$E$3</f>
        <v>7223.1325189850804</v>
      </c>
      <c r="G8" s="21">
        <f t="shared" ref="G8:G34" si="0">$E$4</f>
        <v>2120.7571616575106</v>
      </c>
      <c r="H8" s="122">
        <f>VLOOKUP($E8,Inputs!$C$231:$G$257,H$5,0)</f>
        <v>14.041322840000001</v>
      </c>
      <c r="I8" s="116">
        <f>VLOOKUP($E8,Inputs!$C$231:$G$257,I$5,0)</f>
        <v>15.576893999999999</v>
      </c>
      <c r="J8" s="116">
        <f>VLOOKUP($E8,Inputs!$C$231:$G$257,J$5,0)</f>
        <v>12.12078204</v>
      </c>
      <c r="K8" s="116">
        <f>VLOOKUP($E8,Inputs!$C$231:$G$257,K$5,0)</f>
        <v>12.30776829</v>
      </c>
      <c r="L8" s="117">
        <f>VLOOKUP(E8,Inputs!$C$191:$G$217,2,0)</f>
        <v>12.614693144418885</v>
      </c>
      <c r="M8" s="118">
        <f>VLOOKUP($E8,Inputs!$C$68:$G$94,M$5,0)</f>
        <v>777.25232168999992</v>
      </c>
      <c r="N8" s="116">
        <f>VLOOKUP($E8,Inputs!$C$68:$G$94,N$5,0)</f>
        <v>806.85445382</v>
      </c>
      <c r="O8" s="116">
        <f>VLOOKUP($E8,Inputs!$C$68:$G$94,O$5,0)</f>
        <v>817.31354701999999</v>
      </c>
      <c r="P8" s="116">
        <f>VLOOKUP($E8,Inputs!$C$68:$G$94,P$5,0)</f>
        <v>840.82989579999992</v>
      </c>
      <c r="Q8" s="117">
        <f>VLOOKUP($E8,Inputs!$C$68:$G$94,Q$5,0)</f>
        <v>840.82989579999992</v>
      </c>
      <c r="R8" s="22">
        <f t="shared" ref="R8:V23" si="1">(H8*1000)/M8</f>
        <v>18.065334059690663</v>
      </c>
      <c r="S8" s="22">
        <f t="shared" si="1"/>
        <v>19.305704921441787</v>
      </c>
      <c r="T8" s="22">
        <f t="shared" si="1"/>
        <v>14.830027085924955</v>
      </c>
      <c r="U8" s="22">
        <f t="shared" si="1"/>
        <v>14.637643537031812</v>
      </c>
      <c r="V8" s="23">
        <f t="shared" si="1"/>
        <v>15.002669633216062</v>
      </c>
      <c r="W8" s="22">
        <f t="shared" ref="W8:W34" si="2">$V8-R8</f>
        <v>-3.0626644264746012</v>
      </c>
      <c r="X8" s="22">
        <f t="shared" ref="X8:X34" si="3">$V8-S8</f>
        <v>-4.3030352882257255</v>
      </c>
      <c r="Y8" s="22">
        <f t="shared" ref="Y8:Y34" si="4">$V8-T8</f>
        <v>0.1726425472911064</v>
      </c>
      <c r="Z8" s="22">
        <f t="shared" ref="Z8:Z34" si="5">$V8-U8</f>
        <v>0.36502609618425019</v>
      </c>
      <c r="AA8" s="23">
        <f t="shared" ref="AA8:AA34" si="6">$V8-V8</f>
        <v>0</v>
      </c>
      <c r="AB8" s="24">
        <f t="shared" ref="AB8:AB34" si="7">W8/1000*$F8</f>
        <v>-22.122031013607483</v>
      </c>
      <c r="AC8" s="24">
        <f t="shared" ref="AC8:AC34" si="8">X8/1000*$F8</f>
        <v>-31.081394120723576</v>
      </c>
      <c r="AD8" s="24">
        <f t="shared" ref="AD8:AD34" si="9">Y8/1000*$F8</f>
        <v>1.2470199974988103</v>
      </c>
      <c r="AE8" s="24">
        <f t="shared" ref="AE8:AE34" si="10">Z8/1000*$F8</f>
        <v>2.6366318656266334</v>
      </c>
      <c r="AF8" s="24">
        <f t="shared" ref="AF8:AF34" si="11">AA8/1000*$F8</f>
        <v>0</v>
      </c>
      <c r="AG8" s="33">
        <f t="shared" ref="AG8:AG34" si="12">AB8*(1+$E$5)</f>
        <v>-25.440335665648604</v>
      </c>
      <c r="AH8" s="22">
        <f t="shared" ref="AH8:AH34" si="13">AC8*(1+$E$5)</f>
        <v>-35.743603238832108</v>
      </c>
      <c r="AI8" s="22">
        <f t="shared" ref="AI8:AI34" si="14">AD8*(1+$E$5)</f>
        <v>1.4340729971236317</v>
      </c>
      <c r="AJ8" s="22">
        <f t="shared" ref="AJ8:AJ34" si="15">AE8*(1+$E$5)</f>
        <v>3.0321266454706284</v>
      </c>
      <c r="AK8" s="23">
        <f t="shared" ref="AK8:AK34" si="16">AF8*(1+$E$5)</f>
        <v>0</v>
      </c>
      <c r="AL8" s="57">
        <f>AG8/$G8</f>
        <v>-1.1995873985763328E-2</v>
      </c>
      <c r="AM8" s="57">
        <f t="shared" ref="AM8:AO23" si="17">AH8/$G8</f>
        <v>-1.6854170710849395E-2</v>
      </c>
      <c r="AN8" s="57">
        <f t="shared" si="17"/>
        <v>6.7620801808482864E-4</v>
      </c>
      <c r="AO8" s="57">
        <f t="shared" si="17"/>
        <v>1.4297377843584991E-3</v>
      </c>
    </row>
    <row r="9" spans="1:44" x14ac:dyDescent="0.25">
      <c r="B9" s="10" t="s">
        <v>89</v>
      </c>
      <c r="C9" s="10" t="s">
        <v>88</v>
      </c>
      <c r="D9" s="10" t="s">
        <v>99</v>
      </c>
      <c r="E9" s="10" t="s">
        <v>52</v>
      </c>
      <c r="F9" s="21">
        <f t="shared" ref="F9:F34" si="18">$E$3</f>
        <v>7223.1325189850804</v>
      </c>
      <c r="G9" s="21">
        <f t="shared" si="0"/>
        <v>2120.7571616575106</v>
      </c>
      <c r="H9" s="122">
        <f>VLOOKUP($E9,Inputs!$C$231:$G$257,H$5,0)</f>
        <v>25.156798559999999</v>
      </c>
      <c r="I9" s="116">
        <f>VLOOKUP($E9,Inputs!$C$231:$G$257,I$5,0)</f>
        <v>26.248985859999998</v>
      </c>
      <c r="J9" s="116">
        <f>VLOOKUP($E9,Inputs!$C$231:$G$257,J$5,0)</f>
        <v>21.768545400000001</v>
      </c>
      <c r="K9" s="116">
        <f>VLOOKUP($E9,Inputs!$C$231:$G$257,K$5,0)</f>
        <v>22.115026090000001</v>
      </c>
      <c r="L9" s="117">
        <f>VLOOKUP(E9,Inputs!$C$191:$G$217,2,0)</f>
        <v>25.373632100686134</v>
      </c>
      <c r="M9" s="118">
        <f>VLOOKUP($E9,Inputs!$C$68:$G$94,M$5,0)</f>
        <v>1364.104063967</v>
      </c>
      <c r="N9" s="116">
        <f>VLOOKUP($E9,Inputs!$C$68:$G$94,N$5,0)</f>
        <v>1400.3903820435</v>
      </c>
      <c r="O9" s="116">
        <f>VLOOKUP($E9,Inputs!$C$68:$G$94,O$5,0)</f>
        <v>1419.4069752959999</v>
      </c>
      <c r="P9" s="116">
        <f>VLOOKUP($E9,Inputs!$C$68:$G$94,P$5,0)</f>
        <v>1431.122207033</v>
      </c>
      <c r="Q9" s="117">
        <f>VLOOKUP($E9,Inputs!$C$68:$G$94,Q$5,0)</f>
        <v>1431.122207033</v>
      </c>
      <c r="R9" s="22">
        <f t="shared" si="1"/>
        <v>18.441993704527651</v>
      </c>
      <c r="S9" s="22">
        <f t="shared" si="1"/>
        <v>18.744048942764469</v>
      </c>
      <c r="T9" s="22">
        <f t="shared" si="1"/>
        <v>15.33636636910315</v>
      </c>
      <c r="U9" s="22">
        <f t="shared" si="1"/>
        <v>15.452926368775195</v>
      </c>
      <c r="V9" s="23">
        <f t="shared" si="1"/>
        <v>17.729884964394969</v>
      </c>
      <c r="W9" s="22">
        <f t="shared" si="2"/>
        <v>-0.71210874013268111</v>
      </c>
      <c r="X9" s="22">
        <f t="shared" si="3"/>
        <v>-1.0141639783694991</v>
      </c>
      <c r="Y9" s="22">
        <f t="shared" si="4"/>
        <v>2.3935185952918197</v>
      </c>
      <c r="Z9" s="22">
        <f t="shared" si="5"/>
        <v>2.2769585956197744</v>
      </c>
      <c r="AA9" s="23">
        <f t="shared" si="6"/>
        <v>0</v>
      </c>
      <c r="AB9" s="24">
        <f t="shared" si="7"/>
        <v>-5.1436557979058648</v>
      </c>
      <c r="AC9" s="24">
        <f t="shared" si="8"/>
        <v>-7.3254408117440111</v>
      </c>
      <c r="AD9" s="24">
        <f t="shared" si="9"/>
        <v>17.288702000447831</v>
      </c>
      <c r="AE9" s="24">
        <f t="shared" si="10"/>
        <v>16.44677367640379</v>
      </c>
      <c r="AF9" s="24">
        <f t="shared" si="11"/>
        <v>0</v>
      </c>
      <c r="AG9" s="33">
        <f t="shared" si="12"/>
        <v>-5.9152041675917442</v>
      </c>
      <c r="AH9" s="22">
        <f t="shared" si="13"/>
        <v>-8.4242569335056121</v>
      </c>
      <c r="AI9" s="22">
        <f t="shared" si="14"/>
        <v>19.882007300515003</v>
      </c>
      <c r="AJ9" s="22">
        <f t="shared" si="15"/>
        <v>18.913789727864359</v>
      </c>
      <c r="AK9" s="23">
        <f t="shared" si="16"/>
        <v>0</v>
      </c>
      <c r="AL9" s="57">
        <f t="shared" ref="AL9:AL34" si="19">AG9/$G9</f>
        <v>-2.7891944794700705E-3</v>
      </c>
      <c r="AM9" s="57">
        <f t="shared" si="17"/>
        <v>-3.9722873914151977E-3</v>
      </c>
      <c r="AN9" s="57">
        <f t="shared" si="17"/>
        <v>9.3749570483477283E-3</v>
      </c>
      <c r="AO9" s="57">
        <f t="shared" si="17"/>
        <v>8.9184137013980386E-3</v>
      </c>
    </row>
    <row r="10" spans="1:44" x14ac:dyDescent="0.25">
      <c r="B10" s="10" t="s">
        <v>87</v>
      </c>
      <c r="C10" s="10" t="s">
        <v>88</v>
      </c>
      <c r="D10" s="10" t="s">
        <v>100</v>
      </c>
      <c r="E10" s="10" t="s">
        <v>42</v>
      </c>
      <c r="F10" s="21">
        <f t="shared" si="18"/>
        <v>7223.1325189850804</v>
      </c>
      <c r="G10" s="21">
        <f t="shared" si="0"/>
        <v>2120.7571616575106</v>
      </c>
      <c r="H10" s="122">
        <f>VLOOKUP($E10,Inputs!$C$231:$G$257,H$5,0)</f>
        <v>1.5600692400000007</v>
      </c>
      <c r="I10" s="116">
        <f>VLOOKUP($E10,Inputs!$C$231:$G$257,I$5,0)</f>
        <v>1.3525617599999999</v>
      </c>
      <c r="J10" s="116">
        <f>VLOOKUP($E10,Inputs!$C$231:$G$257,J$5,0)</f>
        <v>-0.49897618000000005</v>
      </c>
      <c r="K10" s="116">
        <f>VLOOKUP($E10,Inputs!$C$231:$G$257,K$5,0)</f>
        <v>0.55002174000000004</v>
      </c>
      <c r="L10" s="117">
        <f>VLOOKUP(E10,Inputs!$C$191:$G$217,2,0)</f>
        <v>1.6356144140413127</v>
      </c>
      <c r="M10" s="118">
        <f>VLOOKUP($E10,Inputs!$C$68:$G$94,M$5,0)</f>
        <v>53.749000000000002</v>
      </c>
      <c r="N10" s="116">
        <f>VLOOKUP($E10,Inputs!$C$68:$G$94,N$5,0)</f>
        <v>55.003026000000013</v>
      </c>
      <c r="O10" s="116">
        <f>VLOOKUP($E10,Inputs!$C$68:$G$94,O$5,0)</f>
        <v>55.269545000000001</v>
      </c>
      <c r="P10" s="116">
        <f>VLOOKUP($E10,Inputs!$C$68:$G$94,P$5,0)</f>
        <v>54.8</v>
      </c>
      <c r="Q10" s="117">
        <f>VLOOKUP($E10,Inputs!$C$68:$G$94,Q$5,0)</f>
        <v>54.8</v>
      </c>
      <c r="R10" s="22">
        <f t="shared" si="1"/>
        <v>29.025084001562831</v>
      </c>
      <c r="S10" s="22">
        <f t="shared" si="1"/>
        <v>24.590679065548134</v>
      </c>
      <c r="T10" s="22">
        <f t="shared" si="1"/>
        <v>-9.028049353400684</v>
      </c>
      <c r="U10" s="22">
        <f t="shared" si="1"/>
        <v>10.036893065693432</v>
      </c>
      <c r="V10" s="23">
        <f t="shared" si="1"/>
        <v>29.846978358418117</v>
      </c>
      <c r="W10" s="22">
        <f t="shared" si="2"/>
        <v>0.82189435685528522</v>
      </c>
      <c r="X10" s="22">
        <f t="shared" si="3"/>
        <v>5.2562992928699828</v>
      </c>
      <c r="Y10" s="22">
        <f t="shared" si="4"/>
        <v>38.875027711818802</v>
      </c>
      <c r="Z10" s="22">
        <f t="shared" si="5"/>
        <v>19.810085292724686</v>
      </c>
      <c r="AA10" s="23">
        <f t="shared" si="6"/>
        <v>0</v>
      </c>
      <c r="AB10" s="24">
        <f t="shared" si="7"/>
        <v>5.9366518561717392</v>
      </c>
      <c r="AC10" s="24">
        <f t="shared" si="8"/>
        <v>37.966946351847454</v>
      </c>
      <c r="AD10" s="24">
        <f t="shared" si="9"/>
        <v>280.79947684168457</v>
      </c>
      <c r="AE10" s="24">
        <f t="shared" si="10"/>
        <v>143.09087128174775</v>
      </c>
      <c r="AF10" s="24">
        <f t="shared" si="11"/>
        <v>0</v>
      </c>
      <c r="AG10" s="33">
        <f t="shared" si="12"/>
        <v>6.8271496345974994</v>
      </c>
      <c r="AH10" s="22">
        <f t="shared" si="13"/>
        <v>43.661988304624572</v>
      </c>
      <c r="AI10" s="22">
        <f t="shared" si="14"/>
        <v>322.91939836793722</v>
      </c>
      <c r="AJ10" s="22">
        <f t="shared" si="15"/>
        <v>164.5545019740099</v>
      </c>
      <c r="AK10" s="23">
        <f t="shared" si="16"/>
        <v>0</v>
      </c>
      <c r="AL10" s="57">
        <f t="shared" si="19"/>
        <v>3.219203857013801E-3</v>
      </c>
      <c r="AM10" s="57">
        <f t="shared" si="17"/>
        <v>2.0587924489430875E-2</v>
      </c>
      <c r="AN10" s="57">
        <f t="shared" si="17"/>
        <v>0.15226608883195028</v>
      </c>
      <c r="AO10" s="57">
        <f t="shared" si="17"/>
        <v>7.7592335864328649E-2</v>
      </c>
    </row>
    <row r="11" spans="1:44" x14ac:dyDescent="0.25">
      <c r="B11" s="10" t="s">
        <v>85</v>
      </c>
      <c r="C11" s="10" t="s">
        <v>86</v>
      </c>
      <c r="D11" s="10" t="s">
        <v>72</v>
      </c>
      <c r="E11" s="10" t="s">
        <v>73</v>
      </c>
      <c r="F11" s="21">
        <f t="shared" si="18"/>
        <v>7223.1325189850804</v>
      </c>
      <c r="G11" s="21">
        <f t="shared" si="0"/>
        <v>2120.7571616575106</v>
      </c>
      <c r="H11" s="122">
        <f>VLOOKUP($E11,Inputs!$C$231:$G$257,H$5,0)</f>
        <v>2.9343518400000002</v>
      </c>
      <c r="I11" s="116">
        <f>VLOOKUP($E11,Inputs!$C$231:$G$257,I$5,0)</f>
        <v>2.9068520399999995</v>
      </c>
      <c r="J11" s="116">
        <f>VLOOKUP($E11,Inputs!$C$231:$G$257,J$5,0)</f>
        <v>2.5677532800000002</v>
      </c>
      <c r="K11" s="116">
        <f>VLOOKUP($E11,Inputs!$C$231:$G$257,K$5,0)</f>
        <v>2.6546223599999998</v>
      </c>
      <c r="L11" s="117">
        <f>VLOOKUP(E11,Inputs!$C$191:$G$217,2,0)</f>
        <v>2.2033452972340188</v>
      </c>
      <c r="M11" s="118">
        <f>VLOOKUP($E11,Inputs!$C$68:$G$94,M$5,0)</f>
        <v>115.3</v>
      </c>
      <c r="N11" s="116">
        <f>VLOOKUP($E11,Inputs!$C$68:$G$94,N$5,0)</f>
        <v>115.2</v>
      </c>
      <c r="O11" s="116">
        <f>VLOOKUP($E11,Inputs!$C$68:$G$94,O$5,0)</f>
        <v>118.2</v>
      </c>
      <c r="P11" s="116">
        <f>VLOOKUP($E11,Inputs!$C$68:$G$94,P$5,0)</f>
        <v>121.6</v>
      </c>
      <c r="Q11" s="117">
        <f>VLOOKUP($E11,Inputs!$C$68:$G$94,Q$5,0)</f>
        <v>121.6</v>
      </c>
      <c r="R11" s="22">
        <f t="shared" si="1"/>
        <v>25.44971240242845</v>
      </c>
      <c r="S11" s="22">
        <f t="shared" si="1"/>
        <v>25.233090624999992</v>
      </c>
      <c r="T11" s="22">
        <f t="shared" si="1"/>
        <v>21.723801015228428</v>
      </c>
      <c r="U11" s="22">
        <f t="shared" si="1"/>
        <v>21.830775986842106</v>
      </c>
      <c r="V11" s="23">
        <f t="shared" si="1"/>
        <v>18.119615931200812</v>
      </c>
      <c r="W11" s="22">
        <f t="shared" si="2"/>
        <v>-7.3300964712276375</v>
      </c>
      <c r="X11" s="22">
        <f t="shared" si="3"/>
        <v>-7.11347469379918</v>
      </c>
      <c r="Y11" s="22">
        <f t="shared" si="4"/>
        <v>-3.6041850840276162</v>
      </c>
      <c r="Z11" s="22">
        <f t="shared" si="5"/>
        <v>-3.7111600556412938</v>
      </c>
      <c r="AA11" s="23">
        <f t="shared" si="6"/>
        <v>0</v>
      </c>
      <c r="AB11" s="24">
        <f t="shared" si="7"/>
        <v>-52.946258188622132</v>
      </c>
      <c r="AC11" s="24">
        <f t="shared" si="8"/>
        <v>-51.381570383758294</v>
      </c>
      <c r="AD11" s="24">
        <f t="shared" si="9"/>
        <v>-26.033506484880849</v>
      </c>
      <c r="AE11" s="24">
        <f t="shared" si="10"/>
        <v>-26.806200881061109</v>
      </c>
      <c r="AF11" s="24">
        <f t="shared" si="11"/>
        <v>0</v>
      </c>
      <c r="AG11" s="33">
        <f t="shared" si="12"/>
        <v>-60.888196916915447</v>
      </c>
      <c r="AH11" s="22">
        <f t="shared" si="13"/>
        <v>-59.088805941322036</v>
      </c>
      <c r="AI11" s="22">
        <f t="shared" si="14"/>
        <v>-29.938532457612975</v>
      </c>
      <c r="AJ11" s="22">
        <f t="shared" si="15"/>
        <v>-30.827131013220274</v>
      </c>
      <c r="AK11" s="23">
        <f t="shared" si="16"/>
        <v>0</v>
      </c>
      <c r="AL11" s="57">
        <f t="shared" si="19"/>
        <v>-2.871059356429443E-2</v>
      </c>
      <c r="AM11" s="57">
        <f t="shared" si="17"/>
        <v>-2.7862127267386082E-2</v>
      </c>
      <c r="AN11" s="57">
        <f t="shared" si="17"/>
        <v>-1.4116907394627894E-2</v>
      </c>
      <c r="AO11" s="57">
        <f t="shared" si="17"/>
        <v>-1.4535908009914182E-2</v>
      </c>
    </row>
    <row r="12" spans="1:44" x14ac:dyDescent="0.25">
      <c r="B12" s="10" t="s">
        <v>90</v>
      </c>
      <c r="C12" s="10" t="s">
        <v>86</v>
      </c>
      <c r="D12" s="10" t="s">
        <v>101</v>
      </c>
      <c r="E12" s="10" t="s">
        <v>56</v>
      </c>
      <c r="F12" s="21">
        <f t="shared" si="18"/>
        <v>7223.1325189850804</v>
      </c>
      <c r="G12" s="21">
        <f t="shared" si="0"/>
        <v>2120.7571616575106</v>
      </c>
      <c r="H12" s="122">
        <f>VLOOKUP($E12,Inputs!$C$231:$G$257,H$5,0)</f>
        <v>11.587440119999998</v>
      </c>
      <c r="I12" s="116">
        <f>VLOOKUP($E12,Inputs!$C$231:$G$257,I$5,0)</f>
        <v>12.72706932</v>
      </c>
      <c r="J12" s="116">
        <f>VLOOKUP($E12,Inputs!$C$231:$G$257,J$5,0)</f>
        <v>10.713980160000002</v>
      </c>
      <c r="K12" s="116">
        <f>VLOOKUP($E12,Inputs!$C$231:$G$257,K$5,0)</f>
        <v>10.96387142</v>
      </c>
      <c r="L12" s="117">
        <f>VLOOKUP(E12,Inputs!$C$191:$G$217,2,0)</f>
        <v>11.308469594105491</v>
      </c>
      <c r="M12" s="118">
        <f>VLOOKUP($E12,Inputs!$C$68:$G$94,M$5,0)</f>
        <v>577.65</v>
      </c>
      <c r="N12" s="116">
        <f>VLOOKUP($E12,Inputs!$C$68:$G$94,N$5,0)</f>
        <v>591.1</v>
      </c>
      <c r="O12" s="116">
        <f>VLOOKUP($E12,Inputs!$C$68:$G$94,O$5,0)</f>
        <v>612.18767100000002</v>
      </c>
      <c r="P12" s="116">
        <f>VLOOKUP($E12,Inputs!$C$68:$G$94,P$5,0)</f>
        <v>648.77275299999997</v>
      </c>
      <c r="Q12" s="117">
        <f>VLOOKUP($E12,Inputs!$C$68:$G$94,Q$5,0)</f>
        <v>648.77275299999997</v>
      </c>
      <c r="R12" s="22">
        <f t="shared" si="1"/>
        <v>20.059621085432351</v>
      </c>
      <c r="S12" s="22">
        <f t="shared" si="1"/>
        <v>21.531161089494162</v>
      </c>
      <c r="T12" s="22">
        <f t="shared" si="1"/>
        <v>17.501136771504832</v>
      </c>
      <c r="U12" s="22">
        <f t="shared" si="1"/>
        <v>16.899401784834204</v>
      </c>
      <c r="V12" s="23">
        <f t="shared" si="1"/>
        <v>17.430555678878044</v>
      </c>
      <c r="W12" s="22">
        <f t="shared" si="2"/>
        <v>-2.6290654065543073</v>
      </c>
      <c r="X12" s="22">
        <f t="shared" si="3"/>
        <v>-4.1006054106161187</v>
      </c>
      <c r="Y12" s="22">
        <f t="shared" si="4"/>
        <v>-7.0581092626788688E-2</v>
      </c>
      <c r="Z12" s="22">
        <f t="shared" si="5"/>
        <v>0.53115389404383961</v>
      </c>
      <c r="AA12" s="23">
        <f t="shared" si="6"/>
        <v>0</v>
      </c>
      <c r="AB12" s="24">
        <f t="shared" si="7"/>
        <v>-18.99008783262115</v>
      </c>
      <c r="AC12" s="24">
        <f t="shared" si="8"/>
        <v>-29.619216288947456</v>
      </c>
      <c r="AD12" s="24">
        <f t="shared" si="9"/>
        <v>-0.50981658537805552</v>
      </c>
      <c r="AE12" s="24">
        <f t="shared" si="10"/>
        <v>3.8365949646536137</v>
      </c>
      <c r="AF12" s="24">
        <f t="shared" si="11"/>
        <v>0</v>
      </c>
      <c r="AG12" s="33">
        <f t="shared" si="12"/>
        <v>-21.83860100751432</v>
      </c>
      <c r="AH12" s="22">
        <f t="shared" si="13"/>
        <v>-34.06209873228957</v>
      </c>
      <c r="AI12" s="22">
        <f t="shared" si="14"/>
        <v>-0.58628907318476375</v>
      </c>
      <c r="AJ12" s="22">
        <f t="shared" si="15"/>
        <v>4.4120842093516552</v>
      </c>
      <c r="AK12" s="23">
        <f t="shared" si="16"/>
        <v>0</v>
      </c>
      <c r="AL12" s="57">
        <f t="shared" si="19"/>
        <v>-1.0297549102909087E-2</v>
      </c>
      <c r="AM12" s="57">
        <f t="shared" si="17"/>
        <v>-1.6061291385982075E-2</v>
      </c>
      <c r="AN12" s="57">
        <f t="shared" si="17"/>
        <v>-2.7645271405168356E-4</v>
      </c>
      <c r="AO12" s="57">
        <f t="shared" si="17"/>
        <v>2.0804287681402064E-3</v>
      </c>
    </row>
    <row r="13" spans="1:44" x14ac:dyDescent="0.25">
      <c r="B13" s="10" t="s">
        <v>87</v>
      </c>
      <c r="C13" s="10" t="s">
        <v>88</v>
      </c>
      <c r="D13" s="10" t="s">
        <v>36</v>
      </c>
      <c r="E13" s="10" t="s">
        <v>43</v>
      </c>
      <c r="F13" s="21">
        <f t="shared" si="18"/>
        <v>7223.1325189850804</v>
      </c>
      <c r="G13" s="21">
        <f t="shared" si="0"/>
        <v>2120.7571616575106</v>
      </c>
      <c r="H13" s="122">
        <f>VLOOKUP($E13,Inputs!$C$231:$G$257,H$5,0)</f>
        <v>5.2232753999999995</v>
      </c>
      <c r="I13" s="116">
        <f>VLOOKUP($E13,Inputs!$C$231:$G$257,I$5,0)</f>
        <v>15.380803149999997</v>
      </c>
      <c r="J13" s="116">
        <f>VLOOKUP($E13,Inputs!$C$231:$G$257,J$5,0)</f>
        <v>6.5567257200000011</v>
      </c>
      <c r="K13" s="116">
        <f>VLOOKUP($E13,Inputs!$C$231:$G$257,K$5,0)</f>
        <v>4.5569751199999988</v>
      </c>
      <c r="L13" s="117">
        <f>VLOOKUP(E13,Inputs!$C$191:$G$217,2,0)</f>
        <v>10.654287876372893</v>
      </c>
      <c r="M13" s="118">
        <f>VLOOKUP($E13,Inputs!$C$68:$G$94,M$5,0)</f>
        <v>591.48592099999996</v>
      </c>
      <c r="N13" s="116">
        <f>VLOOKUP($E13,Inputs!$C$68:$G$94,N$5,0)</f>
        <v>580.732349</v>
      </c>
      <c r="O13" s="116">
        <f>VLOOKUP($E13,Inputs!$C$68:$G$94,O$5,0)</f>
        <v>560.25554599999998</v>
      </c>
      <c r="P13" s="116">
        <f>VLOOKUP($E13,Inputs!$C$68:$G$94,P$5,0)</f>
        <v>652.05730900000003</v>
      </c>
      <c r="Q13" s="117">
        <f>VLOOKUP($E13,Inputs!$C$68:$G$94,Q$5,0)</f>
        <v>652.05730900000003</v>
      </c>
      <c r="R13" s="22">
        <f t="shared" si="1"/>
        <v>8.8307687715867029</v>
      </c>
      <c r="S13" s="22">
        <f t="shared" si="1"/>
        <v>26.485184055073184</v>
      </c>
      <c r="T13" s="22">
        <f t="shared" si="1"/>
        <v>11.703098285795464</v>
      </c>
      <c r="U13" s="22">
        <f t="shared" si="1"/>
        <v>6.9886113645265482</v>
      </c>
      <c r="V13" s="23">
        <f t="shared" si="1"/>
        <v>16.339496129124583</v>
      </c>
      <c r="W13" s="22">
        <f t="shared" si="2"/>
        <v>7.5087273575378806</v>
      </c>
      <c r="X13" s="22">
        <f t="shared" si="3"/>
        <v>-10.1456879259486</v>
      </c>
      <c r="Y13" s="22">
        <f t="shared" si="4"/>
        <v>4.6363978433291191</v>
      </c>
      <c r="Z13" s="22">
        <f t="shared" si="5"/>
        <v>9.3508847645980353</v>
      </c>
      <c r="AA13" s="23">
        <f t="shared" si="6"/>
        <v>0</v>
      </c>
      <c r="AB13" s="24">
        <f t="shared" si="7"/>
        <v>54.236532752424772</v>
      </c>
      <c r="AC13" s="24">
        <f t="shared" si="8"/>
        <v>-73.283648385393619</v>
      </c>
      <c r="AD13" s="24">
        <f t="shared" si="9"/>
        <v>33.489316033102853</v>
      </c>
      <c r="AE13" s="24">
        <f t="shared" si="10"/>
        <v>67.542679824450218</v>
      </c>
      <c r="AF13" s="24">
        <f t="shared" si="11"/>
        <v>0</v>
      </c>
      <c r="AG13" s="33">
        <f t="shared" si="12"/>
        <v>62.37201266528848</v>
      </c>
      <c r="AH13" s="22">
        <f t="shared" si="13"/>
        <v>-84.276195643202655</v>
      </c>
      <c r="AI13" s="22">
        <f t="shared" si="14"/>
        <v>38.512713438068275</v>
      </c>
      <c r="AJ13" s="22">
        <f t="shared" si="15"/>
        <v>77.67408179811774</v>
      </c>
      <c r="AK13" s="23">
        <f t="shared" si="16"/>
        <v>0</v>
      </c>
      <c r="AL13" s="57">
        <f t="shared" si="19"/>
        <v>2.9410256767229619E-2</v>
      </c>
      <c r="AM13" s="57">
        <f t="shared" si="17"/>
        <v>-3.9738729717331375E-2</v>
      </c>
      <c r="AN13" s="57">
        <f t="shared" si="17"/>
        <v>1.8159888427757599E-2</v>
      </c>
      <c r="AO13" s="57">
        <f t="shared" si="17"/>
        <v>3.6625636919886836E-2</v>
      </c>
    </row>
    <row r="14" spans="1:44" x14ac:dyDescent="0.25">
      <c r="B14" s="10" t="s">
        <v>85</v>
      </c>
      <c r="C14" s="10" t="s">
        <v>86</v>
      </c>
      <c r="D14" s="10" t="s">
        <v>102</v>
      </c>
      <c r="E14" s="10" t="s">
        <v>74</v>
      </c>
      <c r="F14" s="21">
        <f t="shared" si="18"/>
        <v>7223.1325189850804</v>
      </c>
      <c r="G14" s="21">
        <f t="shared" si="0"/>
        <v>2120.7571616575106</v>
      </c>
      <c r="H14" s="122">
        <f>VLOOKUP($E14,Inputs!$C$231:$G$257,H$5,0)</f>
        <v>5.9041510799999983</v>
      </c>
      <c r="I14" s="116">
        <f>VLOOKUP($E14,Inputs!$C$231:$G$257,I$5,0)</f>
        <v>5.7871743600000016</v>
      </c>
      <c r="J14" s="116">
        <f>VLOOKUP($E14,Inputs!$C$231:$G$257,J$5,0)</f>
        <v>5.4449188800000012</v>
      </c>
      <c r="K14" s="116">
        <f>VLOOKUP($E14,Inputs!$C$231:$G$257,K$5,0)</f>
        <v>5.4949405100000002</v>
      </c>
      <c r="L14" s="117">
        <f>VLOOKUP(E14,Inputs!$C$191:$G$217,2,0)</f>
        <v>4.0082837836851786</v>
      </c>
      <c r="M14" s="118">
        <f>VLOOKUP($E14,Inputs!$C$68:$G$94,M$5,0)</f>
        <v>301.7</v>
      </c>
      <c r="N14" s="116">
        <f>VLOOKUP($E14,Inputs!$C$68:$G$94,N$5,0)</f>
        <v>308.68151881</v>
      </c>
      <c r="O14" s="116">
        <f>VLOOKUP($E14,Inputs!$C$68:$G$94,O$5,0)</f>
        <v>306.3</v>
      </c>
      <c r="P14" s="116">
        <f>VLOOKUP($E14,Inputs!$C$68:$G$94,P$5,0)</f>
        <v>310.60000000000002</v>
      </c>
      <c r="Q14" s="117">
        <f>VLOOKUP($E14,Inputs!$C$68:$G$94,Q$5,0)</f>
        <v>310.60000000000002</v>
      </c>
      <c r="R14" s="22">
        <f t="shared" si="1"/>
        <v>19.569609148160421</v>
      </c>
      <c r="S14" s="22">
        <f t="shared" si="1"/>
        <v>18.748042909436798</v>
      </c>
      <c r="T14" s="22">
        <f t="shared" si="1"/>
        <v>17.776424681684627</v>
      </c>
      <c r="U14" s="22">
        <f t="shared" si="1"/>
        <v>17.691373180940115</v>
      </c>
      <c r="V14" s="23">
        <f t="shared" si="1"/>
        <v>12.90497032738306</v>
      </c>
      <c r="W14" s="22">
        <f t="shared" si="2"/>
        <v>-6.6646388207773608</v>
      </c>
      <c r="X14" s="22">
        <f t="shared" si="3"/>
        <v>-5.8430725820537379</v>
      </c>
      <c r="Y14" s="22">
        <f t="shared" si="4"/>
        <v>-4.8714543543015676</v>
      </c>
      <c r="Z14" s="22">
        <f t="shared" si="5"/>
        <v>-4.7864028535570551</v>
      </c>
      <c r="AA14" s="23">
        <f t="shared" si="6"/>
        <v>0</v>
      </c>
      <c r="AB14" s="24">
        <f t="shared" si="7"/>
        <v>-48.139569393647335</v>
      </c>
      <c r="AC14" s="24">
        <f t="shared" si="8"/>
        <v>-42.205287578222475</v>
      </c>
      <c r="AD14" s="24">
        <f t="shared" si="9"/>
        <v>-35.187160361307122</v>
      </c>
      <c r="AE14" s="24">
        <f t="shared" si="10"/>
        <v>-34.572822100490953</v>
      </c>
      <c r="AF14" s="24">
        <f t="shared" si="11"/>
        <v>0</v>
      </c>
      <c r="AG14" s="33">
        <f t="shared" si="12"/>
        <v>-55.360504802694429</v>
      </c>
      <c r="AH14" s="22">
        <f t="shared" si="13"/>
        <v>-48.536080714955844</v>
      </c>
      <c r="AI14" s="22">
        <f t="shared" si="14"/>
        <v>-40.46523441550319</v>
      </c>
      <c r="AJ14" s="22">
        <f t="shared" si="15"/>
        <v>-39.75874541556459</v>
      </c>
      <c r="AK14" s="23">
        <f t="shared" si="16"/>
        <v>0</v>
      </c>
      <c r="AL14" s="57">
        <f t="shared" si="19"/>
        <v>-2.6104122529251095E-2</v>
      </c>
      <c r="AM14" s="57">
        <f t="shared" si="17"/>
        <v>-2.2886203848545169E-2</v>
      </c>
      <c r="AN14" s="57">
        <f t="shared" si="17"/>
        <v>-1.9080560069346629E-2</v>
      </c>
      <c r="AO14" s="57">
        <f t="shared" si="17"/>
        <v>-1.8747429519224413E-2</v>
      </c>
    </row>
    <row r="15" spans="1:44" x14ac:dyDescent="0.25">
      <c r="B15" s="10" t="s">
        <v>85</v>
      </c>
      <c r="C15" s="10" t="s">
        <v>86</v>
      </c>
      <c r="D15" s="10" t="s">
        <v>49</v>
      </c>
      <c r="E15" s="10" t="s">
        <v>50</v>
      </c>
      <c r="F15" s="21">
        <f t="shared" si="18"/>
        <v>7223.1325189850804</v>
      </c>
      <c r="G15" s="21">
        <f t="shared" si="0"/>
        <v>2120.7571616575106</v>
      </c>
      <c r="H15" s="122">
        <f>VLOOKUP($E15,Inputs!$C$231:$G$257,H$5,0)</f>
        <v>8.3661440400000018</v>
      </c>
      <c r="I15" s="116">
        <f>VLOOKUP($E15,Inputs!$C$231:$G$257,I$5,0)</f>
        <v>7.9986478800000009</v>
      </c>
      <c r="J15" s="116">
        <f>VLOOKUP($E15,Inputs!$C$231:$G$257,J$5,0)</f>
        <v>7.3030530000000002</v>
      </c>
      <c r="K15" s="116">
        <f>VLOOKUP($E15,Inputs!$C$231:$G$257,K$5,0)</f>
        <v>7.5089940100000003</v>
      </c>
      <c r="L15" s="117">
        <f>VLOOKUP(E15,Inputs!$C$191:$G$217,2,0)</f>
        <v>9.0190771264914495</v>
      </c>
      <c r="M15" s="118">
        <f>VLOOKUP($E15,Inputs!$C$68:$G$94,M$5,0)</f>
        <v>433</v>
      </c>
      <c r="N15" s="116">
        <f>VLOOKUP($E15,Inputs!$C$68:$G$94,N$5,0)</f>
        <v>442.28800000000001</v>
      </c>
      <c r="O15" s="116">
        <f>VLOOKUP($E15,Inputs!$C$68:$G$94,O$5,0)</f>
        <v>446.69161300000002</v>
      </c>
      <c r="P15" s="116">
        <f>VLOOKUP($E15,Inputs!$C$68:$G$94,P$5,0)</f>
        <v>449.93433499999998</v>
      </c>
      <c r="Q15" s="117">
        <f>VLOOKUP($E15,Inputs!$C$68:$G$94,Q$5,0)</f>
        <v>449.93433499999998</v>
      </c>
      <c r="R15" s="22">
        <f t="shared" si="1"/>
        <v>19.321348822170904</v>
      </c>
      <c r="S15" s="22">
        <f t="shared" si="1"/>
        <v>18.084704717288286</v>
      </c>
      <c r="T15" s="22">
        <f t="shared" si="1"/>
        <v>16.349205553586248</v>
      </c>
      <c r="U15" s="22">
        <f t="shared" si="1"/>
        <v>16.689088664460339</v>
      </c>
      <c r="V15" s="23">
        <f t="shared" si="1"/>
        <v>20.045318671871197</v>
      </c>
      <c r="W15" s="22">
        <f t="shared" si="2"/>
        <v>0.72396984970029266</v>
      </c>
      <c r="X15" s="22">
        <f t="shared" si="3"/>
        <v>1.9606139545829109</v>
      </c>
      <c r="Y15" s="22">
        <f t="shared" si="4"/>
        <v>3.6961131182849485</v>
      </c>
      <c r="Z15" s="22">
        <f t="shared" si="5"/>
        <v>3.3562300074108578</v>
      </c>
      <c r="AA15" s="23">
        <f t="shared" si="6"/>
        <v>0</v>
      </c>
      <c r="AB15" s="24">
        <f t="shared" si="7"/>
        <v>5.2293301641349252</v>
      </c>
      <c r="AC15" s="24">
        <f t="shared" si="8"/>
        <v>14.161774412523762</v>
      </c>
      <c r="AD15" s="24">
        <f t="shared" si="9"/>
        <v>26.697514858531363</v>
      </c>
      <c r="AE15" s="24">
        <f t="shared" si="10"/>
        <v>24.242494107722905</v>
      </c>
      <c r="AF15" s="24">
        <f t="shared" si="11"/>
        <v>0</v>
      </c>
      <c r="AG15" s="33">
        <f t="shared" si="12"/>
        <v>6.0137296887551637</v>
      </c>
      <c r="AH15" s="22">
        <f t="shared" si="13"/>
        <v>16.286040574402325</v>
      </c>
      <c r="AI15" s="22">
        <f t="shared" si="14"/>
        <v>30.702142087311067</v>
      </c>
      <c r="AJ15" s="22">
        <f t="shared" si="15"/>
        <v>27.878868223881337</v>
      </c>
      <c r="AK15" s="23">
        <f t="shared" si="16"/>
        <v>0</v>
      </c>
      <c r="AL15" s="57">
        <f t="shared" si="19"/>
        <v>2.8356521894543742E-3</v>
      </c>
      <c r="AM15" s="57">
        <f t="shared" si="17"/>
        <v>7.6793519167813245E-3</v>
      </c>
      <c r="AN15" s="57">
        <f t="shared" si="17"/>
        <v>1.447697201848199E-2</v>
      </c>
      <c r="AO15" s="57">
        <f t="shared" si="17"/>
        <v>1.3145714524944561E-2</v>
      </c>
    </row>
    <row r="16" spans="1:44" x14ac:dyDescent="0.25">
      <c r="B16" s="10" t="s">
        <v>85</v>
      </c>
      <c r="C16" s="10" t="s">
        <v>86</v>
      </c>
      <c r="D16" s="10" t="s">
        <v>103</v>
      </c>
      <c r="E16" s="10" t="s">
        <v>46</v>
      </c>
      <c r="F16" s="21">
        <f t="shared" si="18"/>
        <v>7223.1325189850804</v>
      </c>
      <c r="G16" s="21">
        <f t="shared" si="0"/>
        <v>2120.7571616575106</v>
      </c>
      <c r="H16" s="122">
        <f>VLOOKUP($E16,Inputs!$C$231:$G$257,H$5,0)</f>
        <v>5.7437395499999999</v>
      </c>
      <c r="I16" s="116">
        <f>VLOOKUP($E16,Inputs!$C$231:$G$257,I$5,0)</f>
        <v>5.5405897099999999</v>
      </c>
      <c r="J16" s="116">
        <f>VLOOKUP($E16,Inputs!$C$231:$G$257,J$5,0)</f>
        <v>3.4213730400000002</v>
      </c>
      <c r="K16" s="116">
        <f>VLOOKUP($E16,Inputs!$C$231:$G$257,K$5,0)</f>
        <v>3.4882114299999998</v>
      </c>
      <c r="L16" s="117">
        <f>VLOOKUP(E16,Inputs!$C$191:$G$217,2,0)</f>
        <v>7.6874416094579479</v>
      </c>
      <c r="M16" s="118">
        <f>VLOOKUP($E16,Inputs!$C$68:$G$94,M$5,0)</f>
        <v>557.73098240418301</v>
      </c>
      <c r="N16" s="116">
        <f>VLOOKUP($E16,Inputs!$C$68:$G$94,N$5,0)</f>
        <v>564.93328062000001</v>
      </c>
      <c r="O16" s="116">
        <f>VLOOKUP($E16,Inputs!$C$68:$G$94,O$5,0)</f>
        <v>565.47</v>
      </c>
      <c r="P16" s="116">
        <f>VLOOKUP($E16,Inputs!$C$68:$G$94,P$5,0)</f>
        <v>566.046727285614</v>
      </c>
      <c r="Q16" s="117">
        <f>VLOOKUP($E16,Inputs!$C$68:$G$94,Q$5,0)</f>
        <v>566.046727285614</v>
      </c>
      <c r="R16" s="22">
        <f t="shared" si="1"/>
        <v>10.298405021791599</v>
      </c>
      <c r="S16" s="22">
        <f t="shared" si="1"/>
        <v>9.8075116125559862</v>
      </c>
      <c r="T16" s="22">
        <f t="shared" si="1"/>
        <v>6.0504943498328831</v>
      </c>
      <c r="U16" s="22">
        <f t="shared" si="1"/>
        <v>6.1624089705935701</v>
      </c>
      <c r="V16" s="23">
        <f t="shared" si="1"/>
        <v>13.58093111203352</v>
      </c>
      <c r="W16" s="22">
        <f t="shared" si="2"/>
        <v>3.2825260902419213</v>
      </c>
      <c r="X16" s="22">
        <f t="shared" si="3"/>
        <v>3.7734194994775336</v>
      </c>
      <c r="Y16" s="22">
        <f t="shared" si="4"/>
        <v>7.5304367622006367</v>
      </c>
      <c r="Z16" s="22">
        <f t="shared" si="5"/>
        <v>7.4185221414399498</v>
      </c>
      <c r="AA16" s="23">
        <f t="shared" si="6"/>
        <v>0</v>
      </c>
      <c r="AB16" s="24">
        <f t="shared" si="7"/>
        <v>23.710120946843375</v>
      </c>
      <c r="AC16" s="24">
        <f t="shared" si="8"/>
        <v>27.25590909444858</v>
      </c>
      <c r="AD16" s="24">
        <f t="shared" si="9"/>
        <v>54.393342659212138</v>
      </c>
      <c r="AE16" s="24">
        <f t="shared" si="10"/>
        <v>53.584968522645738</v>
      </c>
      <c r="AF16" s="24">
        <f t="shared" si="11"/>
        <v>0</v>
      </c>
      <c r="AG16" s="33">
        <f t="shared" si="12"/>
        <v>27.26663908886988</v>
      </c>
      <c r="AH16" s="22">
        <f t="shared" si="13"/>
        <v>31.344295458615864</v>
      </c>
      <c r="AI16" s="22">
        <f t="shared" si="14"/>
        <v>62.552344058093951</v>
      </c>
      <c r="AJ16" s="22">
        <f t="shared" si="15"/>
        <v>61.622713801042593</v>
      </c>
      <c r="AK16" s="23">
        <f t="shared" si="16"/>
        <v>0</v>
      </c>
      <c r="AL16" s="57">
        <f t="shared" si="19"/>
        <v>1.2857030301177536E-2</v>
      </c>
      <c r="AM16" s="57">
        <f t="shared" si="17"/>
        <v>1.4779766408577512E-2</v>
      </c>
      <c r="AN16" s="57">
        <f t="shared" si="17"/>
        <v>2.9495288375782355E-2</v>
      </c>
      <c r="AO16" s="57">
        <f t="shared" si="17"/>
        <v>2.9056940094395536E-2</v>
      </c>
    </row>
    <row r="17" spans="2:41" x14ac:dyDescent="0.25">
      <c r="B17" s="10" t="s">
        <v>87</v>
      </c>
      <c r="C17" s="10" t="s">
        <v>88</v>
      </c>
      <c r="D17" s="10" t="s">
        <v>104</v>
      </c>
      <c r="E17" s="10" t="s">
        <v>59</v>
      </c>
      <c r="F17" s="21">
        <f t="shared" si="18"/>
        <v>7223.1325189850804</v>
      </c>
      <c r="G17" s="21">
        <f t="shared" si="0"/>
        <v>2120.7571616575106</v>
      </c>
      <c r="H17" s="122">
        <f>VLOOKUP($E17,Inputs!$C$231:$G$257,H$5,0)</f>
        <v>13.971607440000001</v>
      </c>
      <c r="I17" s="116">
        <f>VLOOKUP($E17,Inputs!$C$231:$G$257,I$5,0)</f>
        <v>13.707564</v>
      </c>
      <c r="J17" s="116">
        <f>VLOOKUP($E17,Inputs!$C$231:$G$257,J$5,0)</f>
        <v>11.719157039999999</v>
      </c>
      <c r="K17" s="116">
        <f>VLOOKUP($E17,Inputs!$C$231:$G$257,K$5,0)</f>
        <v>12.314249639999998</v>
      </c>
      <c r="L17" s="117">
        <f>VLOOKUP(E17,Inputs!$C$191:$G$217,2,0)</f>
        <v>12.11917364303587</v>
      </c>
      <c r="M17" s="118">
        <f>VLOOKUP($E17,Inputs!$C$68:$G$94,M$5,0)</f>
        <v>635</v>
      </c>
      <c r="N17" s="116">
        <f>VLOOKUP($E17,Inputs!$C$68:$G$94,N$5,0)</f>
        <v>630</v>
      </c>
      <c r="O17" s="116">
        <f>VLOOKUP($E17,Inputs!$C$68:$G$94,O$5,0)</f>
        <v>633</v>
      </c>
      <c r="P17" s="116">
        <f>VLOOKUP($E17,Inputs!$C$68:$G$94,P$5,0)</f>
        <v>670.77</v>
      </c>
      <c r="Q17" s="117">
        <f>VLOOKUP($E17,Inputs!$C$68:$G$94,Q$5,0)</f>
        <v>670.77</v>
      </c>
      <c r="R17" s="22">
        <f t="shared" si="1"/>
        <v>22.002531401574807</v>
      </c>
      <c r="S17" s="22">
        <f t="shared" si="1"/>
        <v>21.758038095238096</v>
      </c>
      <c r="T17" s="22">
        <f t="shared" si="1"/>
        <v>18.513676208530804</v>
      </c>
      <c r="U17" s="22">
        <f t="shared" si="1"/>
        <v>18.358378639474036</v>
      </c>
      <c r="V17" s="23">
        <f t="shared" si="1"/>
        <v>18.067554665587117</v>
      </c>
      <c r="W17" s="22">
        <f t="shared" si="2"/>
        <v>-3.9349767359876893</v>
      </c>
      <c r="X17" s="22">
        <f t="shared" si="3"/>
        <v>-3.6904834296509783</v>
      </c>
      <c r="Y17" s="22">
        <f t="shared" si="4"/>
        <v>-0.44612154294368622</v>
      </c>
      <c r="Z17" s="22">
        <f t="shared" si="5"/>
        <v>-0.29082397388691916</v>
      </c>
      <c r="AA17" s="23">
        <f t="shared" si="6"/>
        <v>0</v>
      </c>
      <c r="AB17" s="24">
        <f t="shared" si="7"/>
        <v>-28.422858423162445</v>
      </c>
      <c r="AC17" s="24">
        <f t="shared" si="8"/>
        <v>-26.65685087148757</v>
      </c>
      <c r="AD17" s="24">
        <f t="shared" si="9"/>
        <v>-3.2223950242563388</v>
      </c>
      <c r="AE17" s="24">
        <f t="shared" si="10"/>
        <v>-2.1006601030830736</v>
      </c>
      <c r="AF17" s="24">
        <f t="shared" si="11"/>
        <v>0</v>
      </c>
      <c r="AG17" s="33">
        <f t="shared" si="12"/>
        <v>-32.686287186636811</v>
      </c>
      <c r="AH17" s="22">
        <f t="shared" si="13"/>
        <v>-30.655378502210702</v>
      </c>
      <c r="AI17" s="22">
        <f t="shared" si="14"/>
        <v>-3.7057542778947892</v>
      </c>
      <c r="AJ17" s="22">
        <f t="shared" si="15"/>
        <v>-2.4157591185455343</v>
      </c>
      <c r="AK17" s="23">
        <f t="shared" si="16"/>
        <v>0</v>
      </c>
      <c r="AL17" s="57">
        <f t="shared" si="19"/>
        <v>-1.5412555372954788E-2</v>
      </c>
      <c r="AM17" s="57">
        <f t="shared" si="17"/>
        <v>-1.4454921598968698E-2</v>
      </c>
      <c r="AN17" s="57">
        <f t="shared" si="17"/>
        <v>-1.7473732235323443E-3</v>
      </c>
      <c r="AO17" s="57">
        <f t="shared" si="17"/>
        <v>-1.1391021858709464E-3</v>
      </c>
    </row>
    <row r="18" spans="2:41" x14ac:dyDescent="0.25">
      <c r="B18" s="10" t="s">
        <v>87</v>
      </c>
      <c r="C18" s="10" t="s">
        <v>88</v>
      </c>
      <c r="D18" s="10" t="s">
        <v>105</v>
      </c>
      <c r="E18" s="10" t="s">
        <v>69</v>
      </c>
      <c r="F18" s="21">
        <f t="shared" si="18"/>
        <v>7223.1325189850804</v>
      </c>
      <c r="G18" s="21">
        <f t="shared" si="0"/>
        <v>2120.7571616575106</v>
      </c>
      <c r="H18" s="122">
        <f>VLOOKUP($E18,Inputs!$C$231:$G$257,H$5,0)</f>
        <v>7.3867167599999979</v>
      </c>
      <c r="I18" s="116">
        <f>VLOOKUP($E18,Inputs!$C$231:$G$257,I$5,0)</f>
        <v>7.2339320399999991</v>
      </c>
      <c r="J18" s="116">
        <f>VLOOKUP($E18,Inputs!$C$231:$G$257,J$5,0)</f>
        <v>6.5312368799999989</v>
      </c>
      <c r="K18" s="116">
        <f>VLOOKUP($E18,Inputs!$C$231:$G$257,K$5,0)</f>
        <v>6.6578567800000004</v>
      </c>
      <c r="L18" s="117">
        <f>VLOOKUP(E18,Inputs!$C$191:$G$217,2,0)</f>
        <v>5.4486704007006317</v>
      </c>
      <c r="M18" s="118">
        <f>VLOOKUP($E18,Inputs!$C$68:$G$94,M$5,0)</f>
        <v>395</v>
      </c>
      <c r="N18" s="116">
        <f>VLOOKUP($E18,Inputs!$C$68:$G$94,N$5,0)</f>
        <v>398.33</v>
      </c>
      <c r="O18" s="116">
        <f>VLOOKUP($E18,Inputs!$C$68:$G$94,O$5,0)</f>
        <v>410.05652400000002</v>
      </c>
      <c r="P18" s="116">
        <f>VLOOKUP($E18,Inputs!$C$68:$G$94,P$5,0)</f>
        <v>411.96</v>
      </c>
      <c r="Q18" s="117">
        <f>VLOOKUP($E18,Inputs!$C$68:$G$94,Q$5,0)</f>
        <v>411.96</v>
      </c>
      <c r="R18" s="22">
        <f t="shared" si="1"/>
        <v>18.700548759493664</v>
      </c>
      <c r="S18" s="22">
        <f t="shared" si="1"/>
        <v>18.160650817161649</v>
      </c>
      <c r="T18" s="22">
        <f t="shared" si="1"/>
        <v>15.927650208535637</v>
      </c>
      <c r="U18" s="22">
        <f t="shared" si="1"/>
        <v>16.161415622876007</v>
      </c>
      <c r="V18" s="23">
        <f t="shared" si="1"/>
        <v>13.226212255317584</v>
      </c>
      <c r="W18" s="22">
        <f t="shared" si="2"/>
        <v>-5.4743365041760796</v>
      </c>
      <c r="X18" s="22">
        <f t="shared" si="3"/>
        <v>-4.9344385618440647</v>
      </c>
      <c r="Y18" s="22">
        <f t="shared" si="4"/>
        <v>-2.7014379532180524</v>
      </c>
      <c r="Z18" s="22">
        <f t="shared" si="5"/>
        <v>-2.9352033675584224</v>
      </c>
      <c r="AA18" s="23">
        <f t="shared" si="6"/>
        <v>0</v>
      </c>
      <c r="AB18" s="24">
        <f t="shared" si="7"/>
        <v>-39.541858023181348</v>
      </c>
      <c r="AC18" s="24">
        <f t="shared" si="8"/>
        <v>-35.642103638989838</v>
      </c>
      <c r="AD18" s="24">
        <f t="shared" si="9"/>
        <v>-19.512844327909811</v>
      </c>
      <c r="AE18" s="24">
        <f t="shared" si="10"/>
        <v>-21.201362894045758</v>
      </c>
      <c r="AF18" s="24">
        <f t="shared" si="11"/>
        <v>0</v>
      </c>
      <c r="AG18" s="33">
        <f t="shared" si="12"/>
        <v>-45.473136726658545</v>
      </c>
      <c r="AH18" s="22">
        <f t="shared" si="13"/>
        <v>-40.988419184838307</v>
      </c>
      <c r="AI18" s="22">
        <f t="shared" si="14"/>
        <v>-22.439770977096281</v>
      </c>
      <c r="AJ18" s="22">
        <f t="shared" si="15"/>
        <v>-24.38156732815262</v>
      </c>
      <c r="AK18" s="23">
        <f t="shared" si="16"/>
        <v>0</v>
      </c>
      <c r="AL18" s="57">
        <f t="shared" si="19"/>
        <v>-2.1441934771597476E-2</v>
      </c>
      <c r="AM18" s="57">
        <f t="shared" si="17"/>
        <v>-1.9327257229584539E-2</v>
      </c>
      <c r="AN18" s="57">
        <f t="shared" si="17"/>
        <v>-1.0581018601657406E-2</v>
      </c>
      <c r="AO18" s="57">
        <f t="shared" si="17"/>
        <v>-1.1496633263327909E-2</v>
      </c>
    </row>
    <row r="19" spans="2:41" x14ac:dyDescent="0.25">
      <c r="B19" s="10" t="s">
        <v>87</v>
      </c>
      <c r="C19" s="10" t="s">
        <v>88</v>
      </c>
      <c r="D19" s="10" t="s">
        <v>106</v>
      </c>
      <c r="E19" s="10" t="s">
        <v>60</v>
      </c>
      <c r="F19" s="21">
        <f t="shared" si="18"/>
        <v>7223.1325189850804</v>
      </c>
      <c r="G19" s="21">
        <f t="shared" si="0"/>
        <v>2120.7571616575106</v>
      </c>
      <c r="H19" s="122">
        <f>VLOOKUP($E19,Inputs!$C$231:$G$257,H$5,0)</f>
        <v>1.1513535599999998</v>
      </c>
      <c r="I19" s="116">
        <f>VLOOKUP($E19,Inputs!$C$231:$G$257,I$5,0)</f>
        <v>0.89879484000000021</v>
      </c>
      <c r="J19" s="116">
        <f>VLOOKUP($E19,Inputs!$C$231:$G$257,J$5,0)</f>
        <v>0.98853731999999994</v>
      </c>
      <c r="K19" s="116">
        <f>VLOOKUP($E19,Inputs!$C$231:$G$257,K$5,0)</f>
        <v>1.0356098899999999</v>
      </c>
      <c r="L19" s="117">
        <f>VLOOKUP(E19,Inputs!$C$191:$G$217,2,0)</f>
        <v>0.93573167421568582</v>
      </c>
      <c r="M19" s="118">
        <f>VLOOKUP($E19,Inputs!$C$68:$G$94,M$5,0)</f>
        <v>145.02004246999999</v>
      </c>
      <c r="N19" s="116">
        <f>VLOOKUP($E19,Inputs!$C$68:$G$94,N$5,0)</f>
        <v>145.74963044399999</v>
      </c>
      <c r="O19" s="116">
        <f>VLOOKUP($E19,Inputs!$C$68:$G$94,O$5,0)</f>
        <v>148.30629999999999</v>
      </c>
      <c r="P19" s="116">
        <f>VLOOKUP($E19,Inputs!$C$68:$G$94,P$5,0)</f>
        <v>144.80111891000001</v>
      </c>
      <c r="Q19" s="117">
        <f>VLOOKUP($E19,Inputs!$C$68:$G$94,Q$5,0)</f>
        <v>144.80111891000001</v>
      </c>
      <c r="R19" s="22">
        <f t="shared" si="1"/>
        <v>7.9392719819274502</v>
      </c>
      <c r="S19" s="22">
        <f t="shared" si="1"/>
        <v>6.1667040750771287</v>
      </c>
      <c r="T19" s="22">
        <f t="shared" si="1"/>
        <v>6.6655113100387506</v>
      </c>
      <c r="U19" s="22">
        <f t="shared" si="1"/>
        <v>7.1519467376745549</v>
      </c>
      <c r="V19" s="23">
        <f t="shared" si="1"/>
        <v>6.4621853840596524</v>
      </c>
      <c r="W19" s="22">
        <f t="shared" si="2"/>
        <v>-1.4770865978677978</v>
      </c>
      <c r="X19" s="22">
        <f t="shared" si="3"/>
        <v>0.29548130898252367</v>
      </c>
      <c r="Y19" s="22">
        <f t="shared" si="4"/>
        <v>-0.20332592597909827</v>
      </c>
      <c r="Z19" s="22">
        <f t="shared" si="5"/>
        <v>-0.68976135361490254</v>
      </c>
      <c r="AA19" s="23">
        <f t="shared" si="6"/>
        <v>0</v>
      </c>
      <c r="AB19" s="24">
        <f t="shared" si="7"/>
        <v>-10.669192238415929</v>
      </c>
      <c r="AC19" s="24">
        <f t="shared" si="8"/>
        <v>2.1343006516639451</v>
      </c>
      <c r="AD19" s="24">
        <f t="shared" si="9"/>
        <v>-1.4686501078923782</v>
      </c>
      <c r="AE19" s="24">
        <f t="shared" si="10"/>
        <v>-4.9822376636349697</v>
      </c>
      <c r="AF19" s="24">
        <f t="shared" si="11"/>
        <v>0</v>
      </c>
      <c r="AG19" s="33">
        <f t="shared" si="12"/>
        <v>-12.269571074178318</v>
      </c>
      <c r="AH19" s="22">
        <f t="shared" si="13"/>
        <v>2.4544457494135368</v>
      </c>
      <c r="AI19" s="22">
        <f t="shared" si="14"/>
        <v>-1.6889476240762347</v>
      </c>
      <c r="AJ19" s="22">
        <f t="shared" si="15"/>
        <v>-5.7295733131802145</v>
      </c>
      <c r="AK19" s="23">
        <f t="shared" si="16"/>
        <v>0</v>
      </c>
      <c r="AL19" s="57">
        <f t="shared" si="19"/>
        <v>-5.7854672359511656E-3</v>
      </c>
      <c r="AM19" s="57">
        <f t="shared" si="17"/>
        <v>1.1573440815332325E-3</v>
      </c>
      <c r="AN19" s="57">
        <f t="shared" si="17"/>
        <v>-7.9638897588642894E-4</v>
      </c>
      <c r="AO19" s="57">
        <f t="shared" si="17"/>
        <v>-2.7016640173466054E-3</v>
      </c>
    </row>
    <row r="20" spans="2:41" x14ac:dyDescent="0.25">
      <c r="B20" s="10" t="s">
        <v>87</v>
      </c>
      <c r="C20" s="10" t="s">
        <v>88</v>
      </c>
      <c r="D20" s="10" t="s">
        <v>107</v>
      </c>
      <c r="E20" s="10" t="s">
        <v>63</v>
      </c>
      <c r="F20" s="21">
        <f t="shared" si="18"/>
        <v>7223.1325189850804</v>
      </c>
      <c r="G20" s="21">
        <f t="shared" si="0"/>
        <v>2120.7571616575106</v>
      </c>
      <c r="H20" s="122">
        <f>VLOOKUP($E20,Inputs!$C$231:$G$257,H$5,0)</f>
        <v>12.683094700000002</v>
      </c>
      <c r="I20" s="116">
        <f>VLOOKUP($E20,Inputs!$C$231:$G$257,I$5,0)</f>
        <v>10.476016960000001</v>
      </c>
      <c r="J20" s="116">
        <f>VLOOKUP($E20,Inputs!$C$231:$G$257,J$5,0)</f>
        <v>11.153263559999999</v>
      </c>
      <c r="K20" s="116">
        <f>VLOOKUP($E20,Inputs!$C$231:$G$257,K$5,0)</f>
        <v>11.81706338</v>
      </c>
      <c r="L20" s="117">
        <f>VLOOKUP(E20,Inputs!$C$191:$G$217,2,0)</f>
        <v>10.707862599150515</v>
      </c>
      <c r="M20" s="118">
        <f>VLOOKUP($E20,Inputs!$C$68:$G$94,M$5,0)</f>
        <v>651</v>
      </c>
      <c r="N20" s="116">
        <f>VLOOKUP($E20,Inputs!$C$68:$G$94,N$5,0)</f>
        <v>660.61984988865584</v>
      </c>
      <c r="O20" s="116">
        <f>VLOOKUP($E20,Inputs!$C$68:$G$94,O$5,0)</f>
        <v>673.48030625120839</v>
      </c>
      <c r="P20" s="116">
        <f>VLOOKUP($E20,Inputs!$C$68:$G$94,P$5,0)</f>
        <v>661.24213101014436</v>
      </c>
      <c r="Q20" s="117">
        <f>VLOOKUP($E20,Inputs!$C$68:$G$94,Q$5,0)</f>
        <v>661.24213101014436</v>
      </c>
      <c r="R20" s="22">
        <f t="shared" si="1"/>
        <v>19.482480337941631</v>
      </c>
      <c r="S20" s="22">
        <f t="shared" si="1"/>
        <v>15.857859799044308</v>
      </c>
      <c r="T20" s="22">
        <f t="shared" si="1"/>
        <v>16.560638011944818</v>
      </c>
      <c r="U20" s="22">
        <f t="shared" si="1"/>
        <v>17.871007949762216</v>
      </c>
      <c r="V20" s="23">
        <f t="shared" si="1"/>
        <v>16.193557695412849</v>
      </c>
      <c r="W20" s="22">
        <f t="shared" si="2"/>
        <v>-3.2889226425287816</v>
      </c>
      <c r="X20" s="22">
        <f t="shared" si="3"/>
        <v>0.33569789636854175</v>
      </c>
      <c r="Y20" s="22">
        <f t="shared" si="4"/>
        <v>-0.36708031653196826</v>
      </c>
      <c r="Z20" s="22">
        <f t="shared" si="5"/>
        <v>-1.6774502543493668</v>
      </c>
      <c r="AA20" s="23">
        <f t="shared" si="6"/>
        <v>0</v>
      </c>
      <c r="AB20" s="24">
        <f t="shared" si="7"/>
        <v>-23.756324091675985</v>
      </c>
      <c r="AC20" s="24">
        <f t="shared" si="8"/>
        <v>2.4247903918144975</v>
      </c>
      <c r="AD20" s="24">
        <f t="shared" si="9"/>
        <v>-2.6514697714213966</v>
      </c>
      <c r="AE20" s="24">
        <f t="shared" si="10"/>
        <v>-12.116445481170706</v>
      </c>
      <c r="AF20" s="24">
        <f t="shared" si="11"/>
        <v>0</v>
      </c>
      <c r="AG20" s="33">
        <f t="shared" si="12"/>
        <v>-27.319772705427383</v>
      </c>
      <c r="AH20" s="22">
        <f t="shared" si="13"/>
        <v>2.7885089505866718</v>
      </c>
      <c r="AI20" s="22">
        <f t="shared" si="14"/>
        <v>-3.049190237134606</v>
      </c>
      <c r="AJ20" s="22">
        <f t="shared" si="15"/>
        <v>-13.933912303346311</v>
      </c>
      <c r="AK20" s="23">
        <f t="shared" si="16"/>
        <v>0</v>
      </c>
      <c r="AL20" s="57">
        <f t="shared" si="19"/>
        <v>-1.2882084379748217E-2</v>
      </c>
      <c r="AM20" s="57">
        <f t="shared" si="17"/>
        <v>1.3148648044207332E-3</v>
      </c>
      <c r="AN20" s="57">
        <f t="shared" si="17"/>
        <v>-1.4377837747116054E-3</v>
      </c>
      <c r="AO20" s="57">
        <f t="shared" si="17"/>
        <v>-6.5702535656916262E-3</v>
      </c>
    </row>
    <row r="21" spans="2:41" x14ac:dyDescent="0.25">
      <c r="B21" s="10" t="s">
        <v>89</v>
      </c>
      <c r="C21" s="10" t="s">
        <v>88</v>
      </c>
      <c r="D21" s="10" t="s">
        <v>108</v>
      </c>
      <c r="E21" s="10" t="s">
        <v>47</v>
      </c>
      <c r="F21" s="21">
        <f t="shared" si="18"/>
        <v>7223.1325189850804</v>
      </c>
      <c r="G21" s="21">
        <f t="shared" si="0"/>
        <v>2120.7571616575106</v>
      </c>
      <c r="H21" s="122">
        <f>VLOOKUP($E21,Inputs!$C$231:$G$257,H$5,0)</f>
        <v>4.4019972000000003</v>
      </c>
      <c r="I21" s="116">
        <f>VLOOKUP($E21,Inputs!$C$231:$G$257,I$5,0)</f>
        <v>4.2984566399999995</v>
      </c>
      <c r="J21" s="116">
        <f>VLOOKUP($E21,Inputs!$C$231:$G$257,J$5,0)</f>
        <v>3.8500286400000001</v>
      </c>
      <c r="K21" s="116">
        <f>VLOOKUP($E21,Inputs!$C$231:$G$257,K$5,0)</f>
        <v>4.23117783</v>
      </c>
      <c r="L21" s="117">
        <f>VLOOKUP(E21,Inputs!$C$191:$G$217,2,0)</f>
        <v>5.2788675927470923</v>
      </c>
      <c r="M21" s="118">
        <f>VLOOKUP($E21,Inputs!$C$68:$G$94,M$5,0)</f>
        <v>242</v>
      </c>
      <c r="N21" s="116">
        <f>VLOOKUP($E21,Inputs!$C$68:$G$94,N$5,0)</f>
        <v>265.29751099999999</v>
      </c>
      <c r="O21" s="116">
        <f>VLOOKUP($E21,Inputs!$C$68:$G$94,O$5,0)</f>
        <v>254.326179</v>
      </c>
      <c r="P21" s="116">
        <f>VLOOKUP($E21,Inputs!$C$68:$G$94,P$5,0)</f>
        <v>281.49</v>
      </c>
      <c r="Q21" s="117">
        <f>VLOOKUP($E21,Inputs!$C$68:$G$94,Q$5,0)</f>
        <v>281.49</v>
      </c>
      <c r="R21" s="22">
        <f t="shared" si="1"/>
        <v>18.190071074380167</v>
      </c>
      <c r="S21" s="22">
        <f t="shared" si="1"/>
        <v>16.202400933946191</v>
      </c>
      <c r="T21" s="22">
        <f t="shared" si="1"/>
        <v>15.138153119502496</v>
      </c>
      <c r="U21" s="22">
        <f t="shared" si="1"/>
        <v>15.031361078546306</v>
      </c>
      <c r="V21" s="23">
        <f t="shared" si="1"/>
        <v>18.753304176869843</v>
      </c>
      <c r="W21" s="22">
        <f t="shared" si="2"/>
        <v>0.56323310248967573</v>
      </c>
      <c r="X21" s="22">
        <f t="shared" si="3"/>
        <v>2.5509032429236527</v>
      </c>
      <c r="Y21" s="22">
        <f t="shared" si="4"/>
        <v>3.6151510573673473</v>
      </c>
      <c r="Z21" s="22">
        <f t="shared" si="5"/>
        <v>3.7219430983235373</v>
      </c>
      <c r="AA21" s="23">
        <f t="shared" si="6"/>
        <v>0</v>
      </c>
      <c r="AB21" s="24">
        <f t="shared" si="7"/>
        <v>4.0683073383620334</v>
      </c>
      <c r="AC21" s="24">
        <f t="shared" si="8"/>
        <v>18.425512166746334</v>
      </c>
      <c r="AD21" s="24">
        <f t="shared" si="9"/>
        <v>26.112715163513386</v>
      </c>
      <c r="AE21" s="24">
        <f t="shared" si="10"/>
        <v>26.884088227312827</v>
      </c>
      <c r="AF21" s="24">
        <f t="shared" si="11"/>
        <v>0</v>
      </c>
      <c r="AG21" s="33">
        <f t="shared" si="12"/>
        <v>4.6785534391163379</v>
      </c>
      <c r="AH21" s="22">
        <f t="shared" si="13"/>
        <v>21.18933899175828</v>
      </c>
      <c r="AI21" s="22">
        <f t="shared" si="14"/>
        <v>30.029622438040391</v>
      </c>
      <c r="AJ21" s="22">
        <f t="shared" si="15"/>
        <v>30.916701461409748</v>
      </c>
      <c r="AK21" s="23">
        <f t="shared" si="16"/>
        <v>0</v>
      </c>
      <c r="AL21" s="57">
        <f t="shared" si="19"/>
        <v>2.2060769255918683E-3</v>
      </c>
      <c r="AM21" s="57">
        <f t="shared" si="17"/>
        <v>9.991402775788541E-3</v>
      </c>
      <c r="AN21" s="57">
        <f t="shared" si="17"/>
        <v>1.4159859026278273E-2</v>
      </c>
      <c r="AO21" s="57">
        <f t="shared" si="17"/>
        <v>1.4578143136975816E-2</v>
      </c>
    </row>
    <row r="22" spans="2:41" x14ac:dyDescent="0.25">
      <c r="B22" s="10" t="s">
        <v>90</v>
      </c>
      <c r="C22" s="10" t="s">
        <v>86</v>
      </c>
      <c r="D22" s="10" t="s">
        <v>53</v>
      </c>
      <c r="E22" s="10" t="s">
        <v>54</v>
      </c>
      <c r="F22" s="21">
        <f t="shared" si="18"/>
        <v>7223.1325189850804</v>
      </c>
      <c r="G22" s="21">
        <f t="shared" si="0"/>
        <v>2120.7571616575106</v>
      </c>
      <c r="H22" s="122">
        <f>VLOOKUP($E22,Inputs!$C$231:$G$257,H$5,0)</f>
        <v>20.076553319999999</v>
      </c>
      <c r="I22" s="116">
        <f>VLOOKUP($E22,Inputs!$C$231:$G$257,I$5,0)</f>
        <v>18.639300120000005</v>
      </c>
      <c r="J22" s="116">
        <f>VLOOKUP($E22,Inputs!$C$231:$G$257,J$5,0)</f>
        <v>17.32011348</v>
      </c>
      <c r="K22" s="116">
        <f>VLOOKUP($E22,Inputs!$C$231:$G$257,K$5,0)</f>
        <v>16.338656029999999</v>
      </c>
      <c r="L22" s="117">
        <f>VLOOKUP(E22,Inputs!$C$191:$G$217,2,0)</f>
        <v>18.254791819046275</v>
      </c>
      <c r="M22" s="118">
        <f>VLOOKUP($E22,Inputs!$C$68:$G$94,M$5,0)</f>
        <v>1094</v>
      </c>
      <c r="N22" s="116">
        <f>VLOOKUP($E22,Inputs!$C$68:$G$94,N$5,0)</f>
        <v>1131</v>
      </c>
      <c r="O22" s="116">
        <f>VLOOKUP($E22,Inputs!$C$68:$G$94,O$5,0)</f>
        <v>1097</v>
      </c>
      <c r="P22" s="116">
        <f>VLOOKUP($E22,Inputs!$C$68:$G$94,P$5,0)</f>
        <v>1119</v>
      </c>
      <c r="Q22" s="117">
        <f>VLOOKUP($E22,Inputs!$C$68:$G$94,Q$5,0)</f>
        <v>1119</v>
      </c>
      <c r="R22" s="22">
        <f t="shared" si="1"/>
        <v>18.351511261425959</v>
      </c>
      <c r="S22" s="22">
        <f t="shared" si="1"/>
        <v>16.480371458885944</v>
      </c>
      <c r="T22" s="22">
        <f t="shared" si="1"/>
        <v>15.788617575205105</v>
      </c>
      <c r="U22" s="22">
        <f t="shared" si="1"/>
        <v>14.601122457551385</v>
      </c>
      <c r="V22" s="23">
        <f t="shared" si="1"/>
        <v>16.313486880291578</v>
      </c>
      <c r="W22" s="22">
        <f t="shared" si="2"/>
        <v>-2.038024381134381</v>
      </c>
      <c r="X22" s="22">
        <f t="shared" si="3"/>
        <v>-0.16688457859436667</v>
      </c>
      <c r="Y22" s="22">
        <f t="shared" si="4"/>
        <v>0.52486930508647234</v>
      </c>
      <c r="Z22" s="22">
        <f t="shared" si="5"/>
        <v>1.7123644227401922</v>
      </c>
      <c r="AA22" s="23">
        <f t="shared" si="6"/>
        <v>0</v>
      </c>
      <c r="AB22" s="24">
        <f t="shared" si="7"/>
        <v>-14.72092018185619</v>
      </c>
      <c r="AC22" s="24">
        <f t="shared" si="8"/>
        <v>-1.2054294265620915</v>
      </c>
      <c r="AD22" s="24">
        <f t="shared" si="9"/>
        <v>3.7912005457871993</v>
      </c>
      <c r="AE22" s="24">
        <f t="shared" si="10"/>
        <v>12.368635146247797</v>
      </c>
      <c r="AF22" s="24">
        <f t="shared" si="11"/>
        <v>0</v>
      </c>
      <c r="AG22" s="33">
        <f t="shared" si="12"/>
        <v>-16.929058209134617</v>
      </c>
      <c r="AH22" s="22">
        <f t="shared" si="13"/>
        <v>-1.386243840546405</v>
      </c>
      <c r="AI22" s="22">
        <f t="shared" si="14"/>
        <v>4.3598806276552793</v>
      </c>
      <c r="AJ22" s="22">
        <f t="shared" si="15"/>
        <v>14.223930418184965</v>
      </c>
      <c r="AK22" s="23">
        <f t="shared" si="16"/>
        <v>0</v>
      </c>
      <c r="AL22" s="57">
        <f t="shared" si="19"/>
        <v>-7.9825538327563395E-3</v>
      </c>
      <c r="AM22" s="57">
        <f t="shared" si="17"/>
        <v>-6.5365514996679989E-4</v>
      </c>
      <c r="AN22" s="57">
        <f t="shared" si="17"/>
        <v>2.0558132286337522E-3</v>
      </c>
      <c r="AO22" s="57">
        <f t="shared" si="17"/>
        <v>6.7070057219884771E-3</v>
      </c>
    </row>
    <row r="23" spans="2:41" x14ac:dyDescent="0.25">
      <c r="B23" s="10" t="s">
        <v>87</v>
      </c>
      <c r="C23" s="10" t="s">
        <v>88</v>
      </c>
      <c r="D23" s="10" t="s">
        <v>109</v>
      </c>
      <c r="E23" s="10" t="s">
        <v>66</v>
      </c>
      <c r="F23" s="21">
        <f t="shared" si="18"/>
        <v>7223.1325189850804</v>
      </c>
      <c r="G23" s="21">
        <f t="shared" si="0"/>
        <v>2120.7571616575106</v>
      </c>
      <c r="H23" s="122">
        <f>VLOOKUP($E23,Inputs!$C$231:$G$257,H$5,0)</f>
        <v>70.167304749999985</v>
      </c>
      <c r="I23" s="116">
        <f>VLOOKUP($E23,Inputs!$C$231:$G$257,I$5,0)</f>
        <v>57.158115480000006</v>
      </c>
      <c r="J23" s="116">
        <f>VLOOKUP($E23,Inputs!$C$231:$G$257,J$5,0)</f>
        <v>60.70206864</v>
      </c>
      <c r="K23" s="116">
        <f>VLOOKUP($E23,Inputs!$C$231:$G$257,K$5,0)</f>
        <v>61.596089990000003</v>
      </c>
      <c r="L23" s="117">
        <f>VLOOKUP(E23,Inputs!$C$191:$G$217,2,0)</f>
        <v>53.497210523027135</v>
      </c>
      <c r="M23" s="118">
        <f>VLOOKUP($E23,Inputs!$C$68:$G$94,M$5,0)</f>
        <v>3226.3429639999999</v>
      </c>
      <c r="N23" s="116">
        <f>VLOOKUP($E23,Inputs!$C$68:$G$94,N$5,0)</f>
        <v>3308.2268439999998</v>
      </c>
      <c r="O23" s="116">
        <f>VLOOKUP($E23,Inputs!$C$68:$G$94,O$5,0)</f>
        <v>3317.1243760000002</v>
      </c>
      <c r="P23" s="116">
        <f>VLOOKUP($E23,Inputs!$C$68:$G$94,P$5,0)</f>
        <v>3418.5202380000001</v>
      </c>
      <c r="Q23" s="117">
        <f>VLOOKUP($E23,Inputs!$C$68:$G$94,Q$5,0)</f>
        <v>3418.5202380000001</v>
      </c>
      <c r="R23" s="22">
        <f t="shared" si="1"/>
        <v>21.748247329232164</v>
      </c>
      <c r="S23" s="22">
        <f t="shared" si="1"/>
        <v>17.277568369794661</v>
      </c>
      <c r="T23" s="22">
        <f t="shared" si="1"/>
        <v>18.299605851137368</v>
      </c>
      <c r="U23" s="22">
        <f t="shared" si="1"/>
        <v>18.018348788842243</v>
      </c>
      <c r="V23" s="23">
        <f t="shared" si="1"/>
        <v>15.649230309756947</v>
      </c>
      <c r="W23" s="22">
        <f t="shared" si="2"/>
        <v>-6.0990170194752178</v>
      </c>
      <c r="X23" s="22">
        <f t="shared" si="3"/>
        <v>-1.6283380600377146</v>
      </c>
      <c r="Y23" s="22">
        <f t="shared" si="4"/>
        <v>-2.6503755413804218</v>
      </c>
      <c r="Z23" s="22">
        <f t="shared" si="5"/>
        <v>-2.3691184790852962</v>
      </c>
      <c r="AA23" s="23">
        <f t="shared" si="6"/>
        <v>0</v>
      </c>
      <c r="AB23" s="24">
        <f t="shared" si="7"/>
        <v>-44.054008167214903</v>
      </c>
      <c r="AC23" s="24">
        <f t="shared" si="8"/>
        <v>-11.761701593359497</v>
      </c>
      <c r="AD23" s="24">
        <f t="shared" si="9"/>
        <v>-19.144013760467612</v>
      </c>
      <c r="AE23" s="24">
        <f t="shared" si="10"/>
        <v>-17.112456727609477</v>
      </c>
      <c r="AF23" s="24">
        <f t="shared" si="11"/>
        <v>0</v>
      </c>
      <c r="AG23" s="33">
        <f t="shared" si="12"/>
        <v>-50.662109392297133</v>
      </c>
      <c r="AH23" s="22">
        <f t="shared" si="13"/>
        <v>-13.52595683236342</v>
      </c>
      <c r="AI23" s="22">
        <f t="shared" si="14"/>
        <v>-22.01561582453775</v>
      </c>
      <c r="AJ23" s="22">
        <f t="shared" si="15"/>
        <v>-19.679325236750895</v>
      </c>
      <c r="AK23" s="23">
        <f t="shared" si="16"/>
        <v>0</v>
      </c>
      <c r="AL23" s="57">
        <f t="shared" si="19"/>
        <v>-2.3888689524783391E-2</v>
      </c>
      <c r="AM23" s="57">
        <f t="shared" si="17"/>
        <v>-6.3778904425775933E-3</v>
      </c>
      <c r="AN23" s="57">
        <f t="shared" si="17"/>
        <v>-1.038101684745985E-2</v>
      </c>
      <c r="AO23" s="57">
        <f t="shared" si="17"/>
        <v>-9.2793864344988056E-3</v>
      </c>
    </row>
    <row r="24" spans="2:41" x14ac:dyDescent="0.25">
      <c r="B24" s="10" t="s">
        <v>85</v>
      </c>
      <c r="C24" s="10" t="s">
        <v>86</v>
      </c>
      <c r="D24" s="10" t="s">
        <v>64</v>
      </c>
      <c r="E24" s="10" t="s">
        <v>65</v>
      </c>
      <c r="F24" s="21">
        <f t="shared" si="18"/>
        <v>7223.1325189850804</v>
      </c>
      <c r="G24" s="21">
        <f t="shared" si="0"/>
        <v>2120.7571616575106</v>
      </c>
      <c r="H24" s="122">
        <f>VLOOKUP($E24,Inputs!$C$231:$G$257,H$5,0)</f>
        <v>99.608440759999993</v>
      </c>
      <c r="I24" s="116">
        <f>VLOOKUP($E24,Inputs!$C$231:$G$257,I$5,0)</f>
        <v>100.28325800000003</v>
      </c>
      <c r="J24" s="116">
        <f>VLOOKUP($E24,Inputs!$C$231:$G$257,J$5,0)</f>
        <v>88.094045509999958</v>
      </c>
      <c r="K24" s="116">
        <f>VLOOKUP($E24,Inputs!$C$231:$G$257,K$5,0)</f>
        <v>92.208591609999985</v>
      </c>
      <c r="L24" s="117">
        <f>VLOOKUP(E24,Inputs!$C$191:$G$217,2,0)</f>
        <v>81.284164470194568</v>
      </c>
      <c r="M24" s="118">
        <f>VLOOKUP($E24,Inputs!$C$68:$G$94,M$5,0)</f>
        <v>4802.2487599990072</v>
      </c>
      <c r="N24" s="116">
        <f>VLOOKUP($E24,Inputs!$C$68:$G$94,N$5,0)</f>
        <v>5099</v>
      </c>
      <c r="O24" s="116">
        <f>VLOOKUP($E24,Inputs!$C$68:$G$94,O$5,0)</f>
        <v>5164</v>
      </c>
      <c r="P24" s="116">
        <f>VLOOKUP($E24,Inputs!$C$68:$G$94,P$5,0)</f>
        <v>5181</v>
      </c>
      <c r="Q24" s="117">
        <f>VLOOKUP($E24,Inputs!$C$68:$G$94,Q$5,0)</f>
        <v>5181</v>
      </c>
      <c r="R24" s="22">
        <f t="shared" ref="R24:V34" si="20">(H24*1000)/M24</f>
        <v>20.742041018304221</v>
      </c>
      <c r="S24" s="22">
        <f t="shared" si="20"/>
        <v>19.667240243184946</v>
      </c>
      <c r="T24" s="22">
        <f t="shared" si="20"/>
        <v>17.059265203330742</v>
      </c>
      <c r="U24" s="22">
        <f t="shared" si="20"/>
        <v>17.797450609920862</v>
      </c>
      <c r="V24" s="23">
        <f t="shared" si="20"/>
        <v>15.688894898705763</v>
      </c>
      <c r="W24" s="22">
        <f t="shared" si="2"/>
        <v>-5.0531461195984573</v>
      </c>
      <c r="X24" s="22">
        <f t="shared" si="3"/>
        <v>-3.9783453444791821</v>
      </c>
      <c r="Y24" s="22">
        <f t="shared" si="4"/>
        <v>-1.3703703046249789</v>
      </c>
      <c r="Z24" s="22">
        <f t="shared" si="5"/>
        <v>-2.1085557112150983</v>
      </c>
      <c r="AA24" s="23">
        <f t="shared" si="6"/>
        <v>0</v>
      </c>
      <c r="AB24" s="24">
        <f t="shared" si="7"/>
        <v>-36.499544059654895</v>
      </c>
      <c r="AC24" s="24">
        <f t="shared" si="8"/>
        <v>-28.736115629460485</v>
      </c>
      <c r="AD24" s="24">
        <f t="shared" si="9"/>
        <v>-9.8983663103881767</v>
      </c>
      <c r="AE24" s="24">
        <f t="shared" si="10"/>
        <v>-15.23037732576949</v>
      </c>
      <c r="AF24" s="24">
        <f t="shared" si="11"/>
        <v>0</v>
      </c>
      <c r="AG24" s="33">
        <f t="shared" si="12"/>
        <v>-41.974475668603127</v>
      </c>
      <c r="AH24" s="22">
        <f t="shared" si="13"/>
        <v>-33.046532973879557</v>
      </c>
      <c r="AI24" s="22">
        <f t="shared" si="14"/>
        <v>-11.383121256946403</v>
      </c>
      <c r="AJ24" s="22">
        <f t="shared" si="15"/>
        <v>-17.514933924634914</v>
      </c>
      <c r="AK24" s="23">
        <f t="shared" si="16"/>
        <v>0</v>
      </c>
      <c r="AL24" s="57">
        <f t="shared" si="19"/>
        <v>-1.9792212153039401E-2</v>
      </c>
      <c r="AM24" s="57">
        <f t="shared" ref="AM24:AM34" si="21">AH24/$G24</f>
        <v>-1.5582421962942485E-2</v>
      </c>
      <c r="AN24" s="57">
        <f t="shared" ref="AN24:AN34" si="22">AI24/$G24</f>
        <v>-5.3674798146383478E-3</v>
      </c>
      <c r="AO24" s="57">
        <f t="shared" ref="AO24:AO34" si="23">AJ24/$G24</f>
        <v>-8.2588116363807758E-3</v>
      </c>
    </row>
    <row r="25" spans="2:41" x14ac:dyDescent="0.25">
      <c r="B25" s="10" t="s">
        <v>89</v>
      </c>
      <c r="C25" s="10" t="s">
        <v>88</v>
      </c>
      <c r="D25" s="10" t="s">
        <v>110</v>
      </c>
      <c r="E25" s="10" t="s">
        <v>61</v>
      </c>
      <c r="F25" s="21">
        <f t="shared" si="18"/>
        <v>7223.1325189850804</v>
      </c>
      <c r="G25" s="21">
        <f t="shared" si="0"/>
        <v>2120.7571616575106</v>
      </c>
      <c r="H25" s="122">
        <f>VLOOKUP($E25,Inputs!$C$231:$G$257,H$5,0)</f>
        <v>27.152639639999997</v>
      </c>
      <c r="I25" s="116">
        <f>VLOOKUP($E25,Inputs!$C$231:$G$257,I$5,0)</f>
        <v>26.365761960000004</v>
      </c>
      <c r="J25" s="116">
        <f>VLOOKUP($E25,Inputs!$C$231:$G$257,J$5,0)</f>
        <v>23.13254967</v>
      </c>
      <c r="K25" s="116">
        <f>VLOOKUP($E25,Inputs!$C$231:$G$257,K$5,0)</f>
        <v>24.320801109999994</v>
      </c>
      <c r="L25" s="117">
        <f>VLOOKUP(E25,Inputs!$C$191:$G$217,2,0)</f>
        <v>22.31990909599649</v>
      </c>
      <c r="M25" s="118">
        <f>VLOOKUP($E25,Inputs!$C$68:$G$94,M$5,0)</f>
        <v>1473.76390226074</v>
      </c>
      <c r="N25" s="116">
        <f>VLOOKUP($E25,Inputs!$C$68:$G$94,N$5,0)</f>
        <v>1472.67193519336</v>
      </c>
      <c r="O25" s="116">
        <f>VLOOKUP($E25,Inputs!$C$68:$G$94,O$5,0)</f>
        <v>1508.7598256659601</v>
      </c>
      <c r="P25" s="116">
        <f>VLOOKUP($E25,Inputs!$C$68:$G$94,P$5,0)</f>
        <v>1522.1762343288001</v>
      </c>
      <c r="Q25" s="117">
        <f>VLOOKUP($E25,Inputs!$C$68:$G$94,Q$5,0)</f>
        <v>1522.1762343288001</v>
      </c>
      <c r="R25" s="22">
        <f t="shared" si="20"/>
        <v>18.424009163440701</v>
      </c>
      <c r="S25" s="22">
        <f t="shared" si="20"/>
        <v>17.903350590121899</v>
      </c>
      <c r="T25" s="22">
        <f t="shared" si="20"/>
        <v>15.332161737398723</v>
      </c>
      <c r="U25" s="22">
        <f t="shared" si="20"/>
        <v>15.977651313630048</v>
      </c>
      <c r="V25" s="23">
        <f t="shared" si="20"/>
        <v>14.66315699366992</v>
      </c>
      <c r="W25" s="22">
        <f t="shared" si="2"/>
        <v>-3.7608521697707804</v>
      </c>
      <c r="X25" s="22">
        <f t="shared" si="3"/>
        <v>-3.240193596451979</v>
      </c>
      <c r="Y25" s="22">
        <f t="shared" si="4"/>
        <v>-0.66900474372880225</v>
      </c>
      <c r="Z25" s="22">
        <f t="shared" si="5"/>
        <v>-1.3144943199601276</v>
      </c>
      <c r="AA25" s="23">
        <f t="shared" si="6"/>
        <v>0</v>
      </c>
      <c r="AB25" s="24">
        <f t="shared" si="7"/>
        <v>-27.165133606566922</v>
      </c>
      <c r="AC25" s="24">
        <f t="shared" si="8"/>
        <v>-23.40434773433951</v>
      </c>
      <c r="AD25" s="24">
        <f t="shared" si="9"/>
        <v>-4.8323099197827917</v>
      </c>
      <c r="AE25" s="24">
        <f t="shared" si="10"/>
        <v>-9.4947666685251768</v>
      </c>
      <c r="AF25" s="24">
        <f t="shared" si="11"/>
        <v>0</v>
      </c>
      <c r="AG25" s="33">
        <f t="shared" si="12"/>
        <v>-31.239903647551959</v>
      </c>
      <c r="AH25" s="22">
        <f t="shared" si="13"/>
        <v>-26.914999894490435</v>
      </c>
      <c r="AI25" s="22">
        <f t="shared" si="14"/>
        <v>-5.5571564077502096</v>
      </c>
      <c r="AJ25" s="22">
        <f t="shared" si="15"/>
        <v>-10.918981668803953</v>
      </c>
      <c r="AK25" s="23">
        <f t="shared" si="16"/>
        <v>0</v>
      </c>
      <c r="AL25" s="57">
        <f t="shared" si="19"/>
        <v>-1.4730542568643704E-2</v>
      </c>
      <c r="AM25" s="57">
        <f t="shared" si="21"/>
        <v>-1.2691221975388545E-2</v>
      </c>
      <c r="AN25" s="57">
        <f t="shared" si="22"/>
        <v>-2.6203643246956801E-3</v>
      </c>
      <c r="AO25" s="57">
        <f t="shared" si="23"/>
        <v>-5.1486242113029362E-3</v>
      </c>
    </row>
    <row r="26" spans="2:41" x14ac:dyDescent="0.25">
      <c r="B26" s="10" t="s">
        <v>85</v>
      </c>
      <c r="C26" s="10" t="s">
        <v>86</v>
      </c>
      <c r="D26" s="10" t="s">
        <v>67</v>
      </c>
      <c r="E26" s="10" t="s">
        <v>68</v>
      </c>
      <c r="F26" s="21">
        <f t="shared" si="18"/>
        <v>7223.1325189850804</v>
      </c>
      <c r="G26" s="21">
        <f t="shared" si="0"/>
        <v>2120.7571616575106</v>
      </c>
      <c r="H26" s="122">
        <f>VLOOKUP($E26,Inputs!$C$231:$G$257,H$5,0)</f>
        <v>2.0848692</v>
      </c>
      <c r="I26" s="116">
        <f>VLOOKUP($E26,Inputs!$C$231:$G$257,I$5,0)</f>
        <v>2.0839809599999999</v>
      </c>
      <c r="J26" s="116">
        <f>VLOOKUP($E26,Inputs!$C$231:$G$257,J$5,0)</f>
        <v>1.83820512</v>
      </c>
      <c r="K26" s="116">
        <f>VLOOKUP($E26,Inputs!$C$231:$G$257,K$5,0)</f>
        <v>1.9185669599999999</v>
      </c>
      <c r="L26" s="117">
        <f>VLOOKUP(E26,Inputs!$C$191:$G$217,2,0)</f>
        <v>1.703813504918954</v>
      </c>
      <c r="M26" s="118">
        <f>VLOOKUP($E26,Inputs!$C$68:$G$94,M$5,0)</f>
        <v>81.885000000000005</v>
      </c>
      <c r="N26" s="116">
        <f>VLOOKUP($E26,Inputs!$C$68:$G$94,N$5,0)</f>
        <v>80.995999999999995</v>
      </c>
      <c r="O26" s="116">
        <f>VLOOKUP($E26,Inputs!$C$68:$G$94,O$5,0)</f>
        <v>83</v>
      </c>
      <c r="P26" s="116">
        <f>VLOOKUP($E26,Inputs!$C$68:$G$94,P$5,0)</f>
        <v>83</v>
      </c>
      <c r="Q26" s="117">
        <f>VLOOKUP($E26,Inputs!$C$68:$G$94,Q$5,0)</f>
        <v>83</v>
      </c>
      <c r="R26" s="22">
        <f t="shared" si="20"/>
        <v>25.460941564389081</v>
      </c>
      <c r="S26" s="22">
        <f t="shared" si="20"/>
        <v>25.729430589164895</v>
      </c>
      <c r="T26" s="22">
        <f t="shared" si="20"/>
        <v>22.147049638554218</v>
      </c>
      <c r="U26" s="22">
        <f t="shared" si="20"/>
        <v>23.115264578313251</v>
      </c>
      <c r="V26" s="23">
        <f t="shared" si="20"/>
        <v>20.527873553240411</v>
      </c>
      <c r="W26" s="22">
        <f t="shared" si="2"/>
        <v>-4.93306801114867</v>
      </c>
      <c r="X26" s="22">
        <f t="shared" si="3"/>
        <v>-5.201557035924484</v>
      </c>
      <c r="Y26" s="22">
        <f t="shared" si="4"/>
        <v>-1.6191760853138071</v>
      </c>
      <c r="Z26" s="22">
        <f t="shared" si="5"/>
        <v>-2.58739102507284</v>
      </c>
      <c r="AA26" s="23">
        <f t="shared" si="6"/>
        <v>0</v>
      </c>
      <c r="AB26" s="24">
        <f t="shared" si="7"/>
        <v>-35.632203969693016</v>
      </c>
      <c r="AC26" s="24">
        <f t="shared" si="8"/>
        <v>-37.571535775541783</v>
      </c>
      <c r="AD26" s="24">
        <f t="shared" si="9"/>
        <v>-11.695523435793122</v>
      </c>
      <c r="AE26" s="24">
        <f t="shared" si="10"/>
        <v>-18.689068252533772</v>
      </c>
      <c r="AF26" s="24">
        <f t="shared" si="11"/>
        <v>0</v>
      </c>
      <c r="AG26" s="33">
        <f t="shared" si="12"/>
        <v>-40.977034565146965</v>
      </c>
      <c r="AH26" s="22">
        <f t="shared" si="13"/>
        <v>-43.207266141873049</v>
      </c>
      <c r="AI26" s="22">
        <f t="shared" si="14"/>
        <v>-13.44985195116209</v>
      </c>
      <c r="AJ26" s="22">
        <f t="shared" si="15"/>
        <v>-21.492428490413836</v>
      </c>
      <c r="AK26" s="23">
        <f t="shared" si="16"/>
        <v>0</v>
      </c>
      <c r="AL26" s="57">
        <f t="shared" si="19"/>
        <v>-1.932188904321357E-2</v>
      </c>
      <c r="AM26" s="57">
        <f t="shared" si="21"/>
        <v>-2.0373509481917178E-2</v>
      </c>
      <c r="AN26" s="57">
        <f t="shared" si="22"/>
        <v>-6.3420047303530741E-3</v>
      </c>
      <c r="AO26" s="57">
        <f t="shared" si="23"/>
        <v>-1.0134318477847834E-2</v>
      </c>
    </row>
    <row r="27" spans="2:41" x14ac:dyDescent="0.25">
      <c r="B27" s="10" t="s">
        <v>85</v>
      </c>
      <c r="C27" s="10" t="s">
        <v>86</v>
      </c>
      <c r="D27" s="10" t="s">
        <v>111</v>
      </c>
      <c r="E27" s="10" t="s">
        <v>48</v>
      </c>
      <c r="F27" s="21">
        <f t="shared" si="18"/>
        <v>7223.1325189850804</v>
      </c>
      <c r="G27" s="21">
        <f t="shared" si="0"/>
        <v>2120.7571616575106</v>
      </c>
      <c r="H27" s="122">
        <f>VLOOKUP($E27,Inputs!$C$231:$G$257,H$5,0)</f>
        <v>5.4110184499999994</v>
      </c>
      <c r="I27" s="116">
        <f>VLOOKUP($E27,Inputs!$C$231:$G$257,I$5,0)</f>
        <v>5.2287772799999992</v>
      </c>
      <c r="J27" s="116">
        <f>VLOOKUP($E27,Inputs!$C$231:$G$257,J$5,0)</f>
        <v>4.6660502400000006</v>
      </c>
      <c r="K27" s="116">
        <f>VLOOKUP($E27,Inputs!$C$231:$G$257,K$5,0)</f>
        <v>4.7373245800000001</v>
      </c>
      <c r="L27" s="117">
        <f>VLOOKUP(E27,Inputs!$C$191:$G$217,2,0)</f>
        <v>6.0860793336371222</v>
      </c>
      <c r="M27" s="118">
        <f>VLOOKUP($E27,Inputs!$C$68:$G$94,M$5,0)</f>
        <v>408.45910741436262</v>
      </c>
      <c r="N27" s="116">
        <f>VLOOKUP($E27,Inputs!$C$68:$G$94,N$5,0)</f>
        <v>407.2846538965041</v>
      </c>
      <c r="O27" s="116">
        <f>VLOOKUP($E27,Inputs!$C$68:$G$94,O$5,0)</f>
        <v>407.43552333870542</v>
      </c>
      <c r="P27" s="116">
        <f>VLOOKUP($E27,Inputs!$C$68:$G$94,P$5,0)</f>
        <v>395.25848136197368</v>
      </c>
      <c r="Q27" s="117">
        <f>VLOOKUP($E27,Inputs!$C$68:$G$94,Q$5,0)</f>
        <v>395.25848136197368</v>
      </c>
      <c r="R27" s="22">
        <f t="shared" si="20"/>
        <v>13.247393317419105</v>
      </c>
      <c r="S27" s="22">
        <f t="shared" si="20"/>
        <v>12.838139689222601</v>
      </c>
      <c r="T27" s="22">
        <f t="shared" si="20"/>
        <v>11.452242067074412</v>
      </c>
      <c r="U27" s="22">
        <f t="shared" si="20"/>
        <v>11.98538375109934</v>
      </c>
      <c r="V27" s="23">
        <f t="shared" si="20"/>
        <v>15.397719772301491</v>
      </c>
      <c r="W27" s="22">
        <f t="shared" si="2"/>
        <v>2.1503264548823857</v>
      </c>
      <c r="X27" s="22">
        <f t="shared" si="3"/>
        <v>2.55958008307889</v>
      </c>
      <c r="Y27" s="22">
        <f t="shared" si="4"/>
        <v>3.9454777052270789</v>
      </c>
      <c r="Z27" s="22">
        <f t="shared" si="5"/>
        <v>3.412336021202151</v>
      </c>
      <c r="AA27" s="23">
        <f t="shared" si="6"/>
        <v>0</v>
      </c>
      <c r="AB27" s="24">
        <f t="shared" si="7"/>
        <v>15.532092942694865</v>
      </c>
      <c r="AC27" s="24">
        <f t="shared" si="8"/>
        <v>18.488186133033661</v>
      </c>
      <c r="AD27" s="24">
        <f t="shared" si="9"/>
        <v>28.498708315556346</v>
      </c>
      <c r="AE27" s="24">
        <f t="shared" si="10"/>
        <v>24.64775528044942</v>
      </c>
      <c r="AF27" s="24">
        <f t="shared" si="11"/>
        <v>0</v>
      </c>
      <c r="AG27" s="33">
        <f t="shared" si="12"/>
        <v>17.861906884099092</v>
      </c>
      <c r="AH27" s="22">
        <f t="shared" si="13"/>
        <v>21.261414052988709</v>
      </c>
      <c r="AI27" s="22">
        <f t="shared" si="14"/>
        <v>32.773514562889794</v>
      </c>
      <c r="AJ27" s="22">
        <f t="shared" si="15"/>
        <v>28.344918572516832</v>
      </c>
      <c r="AK27" s="23">
        <f t="shared" si="16"/>
        <v>0</v>
      </c>
      <c r="AL27" s="57">
        <f t="shared" si="19"/>
        <v>8.422419693794099E-3</v>
      </c>
      <c r="AM27" s="57">
        <f t="shared" si="21"/>
        <v>1.0025388308188724E-2</v>
      </c>
      <c r="AN27" s="57">
        <f t="shared" si="22"/>
        <v>1.5453685671996103E-2</v>
      </c>
      <c r="AO27" s="57">
        <f t="shared" si="23"/>
        <v>1.3365471108612654E-2</v>
      </c>
    </row>
    <row r="28" spans="2:41" x14ac:dyDescent="0.25">
      <c r="B28" s="10" t="s">
        <v>90</v>
      </c>
      <c r="C28" s="10" t="s">
        <v>86</v>
      </c>
      <c r="D28" s="10" t="s">
        <v>112</v>
      </c>
      <c r="E28" s="10" t="s">
        <v>51</v>
      </c>
      <c r="F28" s="21">
        <f t="shared" si="18"/>
        <v>7223.1325189850804</v>
      </c>
      <c r="G28" s="21">
        <f t="shared" si="0"/>
        <v>2120.7571616575106</v>
      </c>
      <c r="H28" s="122">
        <f>VLOOKUP($E28,Inputs!$C$231:$G$257,H$5,0)</f>
        <v>5.4135445199999994</v>
      </c>
      <c r="I28" s="116">
        <f>VLOOKUP($E28,Inputs!$C$231:$G$257,I$5,0)</f>
        <v>5.3289316799999993</v>
      </c>
      <c r="J28" s="116">
        <f>VLOOKUP($E28,Inputs!$C$231:$G$257,J$5,0)</f>
        <v>5.3154022799999989</v>
      </c>
      <c r="K28" s="116">
        <f>VLOOKUP($E28,Inputs!$C$231:$G$257,K$5,0)</f>
        <v>4.9292628600000006</v>
      </c>
      <c r="L28" s="117">
        <f>VLOOKUP(E28,Inputs!$C$191:$G$217,2,0)</f>
        <v>5.8788423280760771</v>
      </c>
      <c r="M28" s="118">
        <f>VLOOKUP($E28,Inputs!$C$68:$G$94,M$5,0)</f>
        <v>350.9833201928999</v>
      </c>
      <c r="N28" s="116">
        <f>VLOOKUP($E28,Inputs!$C$68:$G$94,N$5,0)</f>
        <v>360.67691612666852</v>
      </c>
      <c r="O28" s="116">
        <f>VLOOKUP($E28,Inputs!$C$68:$G$94,O$5,0)</f>
        <v>362.74023452196258</v>
      </c>
      <c r="P28" s="116">
        <f>VLOOKUP($E28,Inputs!$C$68:$G$94,P$5,0)</f>
        <v>359.88903864095607</v>
      </c>
      <c r="Q28" s="117">
        <f>VLOOKUP($E28,Inputs!$C$68:$G$94,Q$5,0)</f>
        <v>359.88903864095607</v>
      </c>
      <c r="R28" s="22">
        <f t="shared" si="20"/>
        <v>15.423936718772628</v>
      </c>
      <c r="S28" s="22">
        <f t="shared" si="20"/>
        <v>14.774806597626826</v>
      </c>
      <c r="T28" s="22">
        <f t="shared" si="20"/>
        <v>14.653467617136283</v>
      </c>
      <c r="U28" s="22">
        <f t="shared" si="20"/>
        <v>13.696618487226804</v>
      </c>
      <c r="V28" s="23">
        <f t="shared" si="20"/>
        <v>16.335152496659155</v>
      </c>
      <c r="W28" s="22">
        <f t="shared" si="2"/>
        <v>0.91121577788652708</v>
      </c>
      <c r="X28" s="22">
        <f t="shared" si="3"/>
        <v>1.5603458990323293</v>
      </c>
      <c r="Y28" s="22">
        <f t="shared" si="4"/>
        <v>1.6816848795228729</v>
      </c>
      <c r="Z28" s="22">
        <f t="shared" si="5"/>
        <v>2.6385340094323517</v>
      </c>
      <c r="AA28" s="23">
        <f t="shared" si="6"/>
        <v>0</v>
      </c>
      <c r="AB28" s="24">
        <f t="shared" si="7"/>
        <v>6.5818323170644595</v>
      </c>
      <c r="AC28" s="24">
        <f t="shared" si="8"/>
        <v>11.27058520416543</v>
      </c>
      <c r="AD28" s="24">
        <f t="shared" si="9"/>
        <v>12.14703273996717</v>
      </c>
      <c r="AE28" s="24">
        <f t="shared" si="10"/>
        <v>19.058480805978906</v>
      </c>
      <c r="AF28" s="24">
        <f t="shared" si="11"/>
        <v>0</v>
      </c>
      <c r="AG28" s="33">
        <f t="shared" si="12"/>
        <v>7.5691071646241275</v>
      </c>
      <c r="AH28" s="22">
        <f t="shared" si="13"/>
        <v>12.961172984790243</v>
      </c>
      <c r="AI28" s="22">
        <f t="shared" si="14"/>
        <v>13.969087650962244</v>
      </c>
      <c r="AJ28" s="22">
        <f t="shared" si="15"/>
        <v>21.91725292687574</v>
      </c>
      <c r="AK28" s="23">
        <f t="shared" si="16"/>
        <v>0</v>
      </c>
      <c r="AL28" s="57">
        <f t="shared" si="19"/>
        <v>3.5690588726850626E-3</v>
      </c>
      <c r="AM28" s="57">
        <f t="shared" si="21"/>
        <v>6.1115780812265362E-3</v>
      </c>
      <c r="AN28" s="57">
        <f t="shared" si="22"/>
        <v>6.5868397869959273E-3</v>
      </c>
      <c r="AO28" s="57">
        <f t="shared" si="23"/>
        <v>1.0334635819287284E-2</v>
      </c>
    </row>
    <row r="29" spans="2:41" x14ac:dyDescent="0.25">
      <c r="B29" s="10" t="s">
        <v>85</v>
      </c>
      <c r="C29" s="10" t="s">
        <v>86</v>
      </c>
      <c r="D29" s="10" t="s">
        <v>113</v>
      </c>
      <c r="E29" s="10" t="s">
        <v>62</v>
      </c>
      <c r="F29" s="21">
        <f t="shared" si="18"/>
        <v>7223.1325189850804</v>
      </c>
      <c r="G29" s="21">
        <f t="shared" si="0"/>
        <v>2120.7571616575106</v>
      </c>
      <c r="H29" s="122">
        <f>VLOOKUP($E29,Inputs!$C$231:$G$257,H$5,0)</f>
        <v>32.413105080000001</v>
      </c>
      <c r="I29" s="116">
        <f>VLOOKUP($E29,Inputs!$C$231:$G$257,I$5,0)</f>
        <v>31.966917750000004</v>
      </c>
      <c r="J29" s="116">
        <f>VLOOKUP($E29,Inputs!$C$231:$G$257,J$5,0)</f>
        <v>27.980440919999999</v>
      </c>
      <c r="K29" s="116">
        <f>VLOOKUP($E29,Inputs!$C$231:$G$257,K$5,0)</f>
        <v>29.838091430000002</v>
      </c>
      <c r="L29" s="117">
        <f>VLOOKUP(E29,Inputs!$C$191:$G$217,2,0)</f>
        <v>26.980543519145584</v>
      </c>
      <c r="M29" s="118">
        <f>VLOOKUP($E29,Inputs!$C$68:$G$94,M$5,0)</f>
        <v>1657</v>
      </c>
      <c r="N29" s="116">
        <f>VLOOKUP($E29,Inputs!$C$68:$G$94,N$5,0)</f>
        <v>1691</v>
      </c>
      <c r="O29" s="116">
        <f>VLOOKUP($E29,Inputs!$C$68:$G$94,O$5,0)</f>
        <v>1706</v>
      </c>
      <c r="P29" s="116">
        <f>VLOOKUP($E29,Inputs!$C$68:$G$94,P$5,0)</f>
        <v>1712</v>
      </c>
      <c r="Q29" s="117">
        <f>VLOOKUP($E29,Inputs!$C$68:$G$94,Q$5,0)</f>
        <v>1712</v>
      </c>
      <c r="R29" s="22">
        <f t="shared" si="20"/>
        <v>19.561318696439351</v>
      </c>
      <c r="S29" s="22">
        <f t="shared" si="20"/>
        <v>18.904150059136608</v>
      </c>
      <c r="T29" s="22">
        <f t="shared" si="20"/>
        <v>16.401196318874561</v>
      </c>
      <c r="U29" s="22">
        <f t="shared" si="20"/>
        <v>17.428791723130843</v>
      </c>
      <c r="V29" s="23">
        <f t="shared" si="20"/>
        <v>15.759663270528963</v>
      </c>
      <c r="W29" s="22">
        <f t="shared" si="2"/>
        <v>-3.8016554259103881</v>
      </c>
      <c r="X29" s="22">
        <f t="shared" si="3"/>
        <v>-3.1444867886076455</v>
      </c>
      <c r="Y29" s="22">
        <f t="shared" si="4"/>
        <v>-0.64153304834559854</v>
      </c>
      <c r="Z29" s="22">
        <f t="shared" si="5"/>
        <v>-1.6691284526018801</v>
      </c>
      <c r="AA29" s="23">
        <f t="shared" si="6"/>
        <v>0</v>
      </c>
      <c r="AB29" s="24">
        <f t="shared" si="7"/>
        <v>-27.4598609328694</v>
      </c>
      <c r="AC29" s="24">
        <f t="shared" si="8"/>
        <v>-22.713044778310849</v>
      </c>
      <c r="AD29" s="24">
        <f t="shared" si="9"/>
        <v>-4.633878223508721</v>
      </c>
      <c r="AE29" s="24">
        <f t="shared" si="10"/>
        <v>-12.056336004351888</v>
      </c>
      <c r="AF29" s="24">
        <f t="shared" si="11"/>
        <v>0</v>
      </c>
      <c r="AG29" s="33">
        <f t="shared" si="12"/>
        <v>-31.578840072799807</v>
      </c>
      <c r="AH29" s="22">
        <f t="shared" si="13"/>
        <v>-26.120001495057473</v>
      </c>
      <c r="AI29" s="22">
        <f t="shared" si="14"/>
        <v>-5.3289599570350283</v>
      </c>
      <c r="AJ29" s="22">
        <f t="shared" si="15"/>
        <v>-13.86478640500467</v>
      </c>
      <c r="AK29" s="23">
        <f t="shared" si="16"/>
        <v>0</v>
      </c>
      <c r="AL29" s="57">
        <f t="shared" si="19"/>
        <v>-1.4890361161444281E-2</v>
      </c>
      <c r="AM29" s="57">
        <f t="shared" si="21"/>
        <v>-1.2316356614183484E-2</v>
      </c>
      <c r="AN29" s="57">
        <f t="shared" si="22"/>
        <v>-2.5127629194801808E-3</v>
      </c>
      <c r="AO29" s="57">
        <f t="shared" si="23"/>
        <v>-6.5376586512000418E-3</v>
      </c>
    </row>
    <row r="30" spans="2:41" x14ac:dyDescent="0.25">
      <c r="B30" s="10" t="s">
        <v>90</v>
      </c>
      <c r="C30" s="10" t="s">
        <v>86</v>
      </c>
      <c r="D30" s="10" t="s">
        <v>114</v>
      </c>
      <c r="E30" s="10" t="s">
        <v>55</v>
      </c>
      <c r="F30" s="21">
        <f t="shared" si="18"/>
        <v>7223.1325189850804</v>
      </c>
      <c r="G30" s="21">
        <f t="shared" si="0"/>
        <v>2120.7571616575106</v>
      </c>
      <c r="H30" s="122">
        <f>VLOOKUP($E30,Inputs!$C$231:$G$257,H$5,0)</f>
        <v>197.09682178999998</v>
      </c>
      <c r="I30" s="116">
        <f>VLOOKUP($E30,Inputs!$C$231:$G$257,I$5,0)</f>
        <v>195.87652032</v>
      </c>
      <c r="J30" s="116">
        <f>VLOOKUP($E30,Inputs!$C$231:$G$257,J$5,0)</f>
        <v>170.81967047999998</v>
      </c>
      <c r="K30" s="116">
        <f>VLOOKUP($E30,Inputs!$C$231:$G$257,K$5,0)</f>
        <v>172.11339906000003</v>
      </c>
      <c r="L30" s="117">
        <f>VLOOKUP(E30,Inputs!$C$191:$G$217,2,0)</f>
        <v>179.89345119538811</v>
      </c>
      <c r="M30" s="118">
        <f>VLOOKUP($E30,Inputs!$C$68:$G$94,M$5,0)</f>
        <v>8624.0874226799988</v>
      </c>
      <c r="N30" s="116">
        <f>VLOOKUP($E30,Inputs!$C$68:$G$94,N$5,0)</f>
        <v>8731.8522470099997</v>
      </c>
      <c r="O30" s="116">
        <f>VLOOKUP($E30,Inputs!$C$68:$G$94,O$5,0)</f>
        <v>8802.477512110001</v>
      </c>
      <c r="P30" s="116">
        <f>VLOOKUP($E30,Inputs!$C$68:$G$94,P$5,0)</f>
        <v>8748</v>
      </c>
      <c r="Q30" s="117">
        <f>VLOOKUP($E30,Inputs!$C$68:$G$94,Q$5,0)</f>
        <v>8748</v>
      </c>
      <c r="R30" s="22">
        <f t="shared" si="20"/>
        <v>22.85422354041382</v>
      </c>
      <c r="S30" s="22">
        <f t="shared" si="20"/>
        <v>22.432413510784375</v>
      </c>
      <c r="T30" s="22">
        <f t="shared" si="20"/>
        <v>19.405862752275702</v>
      </c>
      <c r="U30" s="22">
        <f t="shared" si="20"/>
        <v>19.674599801097397</v>
      </c>
      <c r="V30" s="23">
        <f t="shared" si="20"/>
        <v>20.563951897049396</v>
      </c>
      <c r="W30" s="22">
        <f t="shared" si="2"/>
        <v>-2.2902716433644237</v>
      </c>
      <c r="X30" s="22">
        <f t="shared" si="3"/>
        <v>-1.8684616137349792</v>
      </c>
      <c r="Y30" s="22">
        <f t="shared" si="4"/>
        <v>1.1580891447736938</v>
      </c>
      <c r="Z30" s="22">
        <f t="shared" si="5"/>
        <v>0.88935209595199893</v>
      </c>
      <c r="AA30" s="23">
        <f t="shared" si="6"/>
        <v>0</v>
      </c>
      <c r="AB30" s="24">
        <f t="shared" si="7"/>
        <v>-16.54293558449497</v>
      </c>
      <c r="AC30" s="24">
        <f t="shared" si="8"/>
        <v>-13.496145842644468</v>
      </c>
      <c r="AD30" s="24">
        <f t="shared" si="9"/>
        <v>8.3650313614984881</v>
      </c>
      <c r="AE30" s="24">
        <f t="shared" si="10"/>
        <v>6.4239080450984227</v>
      </c>
      <c r="AF30" s="24">
        <f t="shared" si="11"/>
        <v>0</v>
      </c>
      <c r="AG30" s="33">
        <f t="shared" si="12"/>
        <v>-19.024375922169213</v>
      </c>
      <c r="AH30" s="22">
        <f t="shared" si="13"/>
        <v>-15.520567719041138</v>
      </c>
      <c r="AI30" s="22">
        <f t="shared" si="14"/>
        <v>9.619786065723261</v>
      </c>
      <c r="AJ30" s="22">
        <f t="shared" si="15"/>
        <v>7.3874942518631856</v>
      </c>
      <c r="AK30" s="23">
        <f t="shared" si="16"/>
        <v>0</v>
      </c>
      <c r="AL30" s="57">
        <f t="shared" si="19"/>
        <v>-8.9705583770375748E-3</v>
      </c>
      <c r="AM30" s="57">
        <f t="shared" si="21"/>
        <v>-7.3184087266789178E-3</v>
      </c>
      <c r="AN30" s="57">
        <f t="shared" si="22"/>
        <v>4.5360148911178346E-3</v>
      </c>
      <c r="AO30" s="57">
        <f t="shared" si="23"/>
        <v>3.4834229894050552E-3</v>
      </c>
    </row>
    <row r="31" spans="2:41" x14ac:dyDescent="0.25">
      <c r="B31" s="10" t="s">
        <v>85</v>
      </c>
      <c r="C31" s="10" t="s">
        <v>86</v>
      </c>
      <c r="D31" s="10" t="s">
        <v>115</v>
      </c>
      <c r="E31" s="10" t="s">
        <v>70</v>
      </c>
      <c r="F31" s="21">
        <f t="shared" si="18"/>
        <v>7223.1325189850804</v>
      </c>
      <c r="G31" s="21">
        <f t="shared" si="0"/>
        <v>2120.7571616575106</v>
      </c>
      <c r="H31" s="122">
        <f>VLOOKUP($E31,Inputs!$C$231:$G$257,H$5,0)</f>
        <v>8.2040486399999981</v>
      </c>
      <c r="I31" s="116">
        <f>VLOOKUP($E31,Inputs!$C$231:$G$257,I$5,0)</f>
        <v>8.0305187999999994</v>
      </c>
      <c r="J31" s="116">
        <f>VLOOKUP($E31,Inputs!$C$231:$G$257,J$5,0)</f>
        <v>7.3934891600000006</v>
      </c>
      <c r="K31" s="116">
        <f>VLOOKUP($E31,Inputs!$C$231:$G$257,K$5,0)</f>
        <v>7.6907593699999994</v>
      </c>
      <c r="L31" s="117">
        <f>VLOOKUP(E31,Inputs!$C$191:$G$217,2,0)</f>
        <v>6.2922318532908497</v>
      </c>
      <c r="M31" s="118">
        <f>VLOOKUP($E31,Inputs!$C$68:$G$94,M$5,0)</f>
        <v>395</v>
      </c>
      <c r="N31" s="116">
        <f>VLOOKUP($E31,Inputs!$C$68:$G$94,N$5,0)</f>
        <v>403</v>
      </c>
      <c r="O31" s="116">
        <f>VLOOKUP($E31,Inputs!$C$68:$G$94,O$5,0)</f>
        <v>413.40624451999997</v>
      </c>
      <c r="P31" s="116">
        <f>VLOOKUP($E31,Inputs!$C$68:$G$94,P$5,0)</f>
        <v>414.73349252000003</v>
      </c>
      <c r="Q31" s="117">
        <f>VLOOKUP($E31,Inputs!$C$68:$G$94,Q$5,0)</f>
        <v>414.73349252000003</v>
      </c>
      <c r="R31" s="22">
        <f t="shared" si="20"/>
        <v>20.769743392405058</v>
      </c>
      <c r="S31" s="22">
        <f t="shared" si="20"/>
        <v>19.926845657568236</v>
      </c>
      <c r="T31" s="22">
        <f t="shared" si="20"/>
        <v>17.88431901551094</v>
      </c>
      <c r="U31" s="22">
        <f t="shared" si="20"/>
        <v>18.543858908692123</v>
      </c>
      <c r="V31" s="23">
        <f t="shared" si="20"/>
        <v>15.171747560241748</v>
      </c>
      <c r="W31" s="22">
        <f t="shared" si="2"/>
        <v>-5.5979958321633099</v>
      </c>
      <c r="X31" s="22">
        <f t="shared" si="3"/>
        <v>-4.7550980973264885</v>
      </c>
      <c r="Y31" s="22">
        <f t="shared" si="4"/>
        <v>-2.7125714552691917</v>
      </c>
      <c r="Z31" s="22">
        <f t="shared" si="5"/>
        <v>-3.3721113484503746</v>
      </c>
      <c r="AA31" s="23">
        <f t="shared" si="6"/>
        <v>0</v>
      </c>
      <c r="AB31" s="24">
        <f t="shared" si="7"/>
        <v>-40.43506573644175</v>
      </c>
      <c r="AC31" s="24">
        <f t="shared" si="8"/>
        <v>-34.34670369776304</v>
      </c>
      <c r="AD31" s="24">
        <f t="shared" si="9"/>
        <v>-19.593263088625584</v>
      </c>
      <c r="AE31" s="24">
        <f t="shared" si="10"/>
        <v>-24.357207138630532</v>
      </c>
      <c r="AF31" s="24">
        <f t="shared" si="11"/>
        <v>0</v>
      </c>
      <c r="AG31" s="33">
        <f t="shared" si="12"/>
        <v>-46.500325596908006</v>
      </c>
      <c r="AH31" s="22">
        <f t="shared" si="13"/>
        <v>-39.498709252427496</v>
      </c>
      <c r="AI31" s="22">
        <f t="shared" si="14"/>
        <v>-22.53225255191942</v>
      </c>
      <c r="AJ31" s="22">
        <f t="shared" si="15"/>
        <v>-28.010788209425108</v>
      </c>
      <c r="AK31" s="23">
        <f t="shared" si="16"/>
        <v>0</v>
      </c>
      <c r="AL31" s="57">
        <f t="shared" si="19"/>
        <v>-2.192628483714041E-2</v>
      </c>
      <c r="AM31" s="57">
        <f t="shared" si="21"/>
        <v>-1.8624814743785502E-2</v>
      </c>
      <c r="AN31" s="57">
        <f t="shared" si="22"/>
        <v>-1.0624626411403458E-2</v>
      </c>
      <c r="AO31" s="57">
        <f t="shared" si="23"/>
        <v>-1.3207918716885456E-2</v>
      </c>
    </row>
    <row r="32" spans="2:41" x14ac:dyDescent="0.25">
      <c r="B32" s="10" t="s">
        <v>85</v>
      </c>
      <c r="C32" s="10" t="s">
        <v>86</v>
      </c>
      <c r="D32" s="10" t="s">
        <v>116</v>
      </c>
      <c r="E32" s="10" t="s">
        <v>58</v>
      </c>
      <c r="F32" s="21">
        <f t="shared" si="18"/>
        <v>7223.1325189850804</v>
      </c>
      <c r="G32" s="21">
        <f t="shared" si="0"/>
        <v>2120.7571616575106</v>
      </c>
      <c r="H32" s="122">
        <f>VLOOKUP($E32,Inputs!$C$231:$G$257,H$5,0)</f>
        <v>21.007403879999995</v>
      </c>
      <c r="I32" s="116">
        <f>VLOOKUP($E32,Inputs!$C$231:$G$257,I$5,0)</f>
        <v>21.861640319999999</v>
      </c>
      <c r="J32" s="116">
        <f>VLOOKUP($E32,Inputs!$C$231:$G$257,J$5,0)</f>
        <v>18.976336800000002</v>
      </c>
      <c r="K32" s="116">
        <f>VLOOKUP($E32,Inputs!$C$231:$G$257,K$5,0)</f>
        <v>19.939606990000001</v>
      </c>
      <c r="L32" s="117">
        <f>VLOOKUP(E32,Inputs!$C$191:$G$217,2,0)</f>
        <v>19.998780700684293</v>
      </c>
      <c r="M32" s="118">
        <f>VLOOKUP($E32,Inputs!$C$68:$G$94,M$5,0)</f>
        <v>1276.4865415448451</v>
      </c>
      <c r="N32" s="116">
        <f>VLOOKUP($E32,Inputs!$C$68:$G$94,N$5,0)</f>
        <v>1306.4915000000001</v>
      </c>
      <c r="O32" s="116">
        <f>VLOOKUP($E32,Inputs!$C$68:$G$94,O$5,0)</f>
        <v>1336.3949711707869</v>
      </c>
      <c r="P32" s="116">
        <f>VLOOKUP($E32,Inputs!$C$68:$G$94,P$5,0)</f>
        <v>1336.03</v>
      </c>
      <c r="Q32" s="117">
        <f>VLOOKUP($E32,Inputs!$C$68:$G$94,Q$5,0)</f>
        <v>1336.03</v>
      </c>
      <c r="R32" s="22">
        <f t="shared" si="20"/>
        <v>16.457207495956954</v>
      </c>
      <c r="S32" s="22">
        <f t="shared" si="20"/>
        <v>16.733090356883299</v>
      </c>
      <c r="T32" s="22">
        <f t="shared" si="20"/>
        <v>14.199646967673965</v>
      </c>
      <c r="U32" s="22">
        <f t="shared" si="20"/>
        <v>14.924520399991019</v>
      </c>
      <c r="V32" s="23">
        <f t="shared" si="20"/>
        <v>14.968811105053248</v>
      </c>
      <c r="W32" s="22">
        <f t="shared" si="2"/>
        <v>-1.4883963909037057</v>
      </c>
      <c r="X32" s="22">
        <f t="shared" si="3"/>
        <v>-1.7642792518300503</v>
      </c>
      <c r="Y32" s="22">
        <f t="shared" si="4"/>
        <v>0.76916413737928302</v>
      </c>
      <c r="Z32" s="22">
        <f t="shared" si="5"/>
        <v>4.4290705062229208E-2</v>
      </c>
      <c r="AA32" s="23">
        <f t="shared" si="6"/>
        <v>0</v>
      </c>
      <c r="AB32" s="24">
        <f t="shared" si="7"/>
        <v>-10.750884372276586</v>
      </c>
      <c r="AC32" s="24">
        <f t="shared" si="8"/>
        <v>-12.743622836464304</v>
      </c>
      <c r="AD32" s="24">
        <f t="shared" si="9"/>
        <v>5.5557744931414073</v>
      </c>
      <c r="AE32" s="24">
        <f t="shared" si="10"/>
        <v>0.31991763202376489</v>
      </c>
      <c r="AF32" s="24">
        <f t="shared" si="11"/>
        <v>0</v>
      </c>
      <c r="AG32" s="33">
        <f t="shared" si="12"/>
        <v>-12.363517028118073</v>
      </c>
      <c r="AH32" s="22">
        <f t="shared" si="13"/>
        <v>-14.65516626193395</v>
      </c>
      <c r="AI32" s="22">
        <f t="shared" si="14"/>
        <v>6.3891406671126179</v>
      </c>
      <c r="AJ32" s="22">
        <f t="shared" si="15"/>
        <v>0.3679052768273296</v>
      </c>
      <c r="AK32" s="23">
        <f t="shared" si="16"/>
        <v>0</v>
      </c>
      <c r="AL32" s="57">
        <f t="shared" si="19"/>
        <v>-5.8297655439509041E-3</v>
      </c>
      <c r="AM32" s="57">
        <f t="shared" si="21"/>
        <v>-6.9103462324182265E-3</v>
      </c>
      <c r="AN32" s="57">
        <f t="shared" si="22"/>
        <v>3.012669617543145E-3</v>
      </c>
      <c r="AO32" s="57">
        <f t="shared" si="23"/>
        <v>1.7347826685625221E-4</v>
      </c>
    </row>
    <row r="33" spans="1:41" x14ac:dyDescent="0.25">
      <c r="B33" s="10" t="s">
        <v>85</v>
      </c>
      <c r="C33" s="10" t="s">
        <v>86</v>
      </c>
      <c r="D33" s="10" t="s">
        <v>117</v>
      </c>
      <c r="E33" s="10" t="s">
        <v>71</v>
      </c>
      <c r="F33" s="21">
        <f t="shared" si="18"/>
        <v>7223.1325189850804</v>
      </c>
      <c r="G33" s="21">
        <f t="shared" si="0"/>
        <v>2120.7571616575106</v>
      </c>
      <c r="H33" s="122">
        <f>VLOOKUP($E33,Inputs!$C$231:$G$257,H$5,0)</f>
        <v>61.719995160000018</v>
      </c>
      <c r="I33" s="116">
        <f>VLOOKUP($E33,Inputs!$C$231:$G$257,I$5,0)</f>
        <v>61.287071520000005</v>
      </c>
      <c r="J33" s="116">
        <f>VLOOKUP($E33,Inputs!$C$231:$G$257,J$5,0)</f>
        <v>52.698317040000006</v>
      </c>
      <c r="K33" s="116">
        <f>VLOOKUP($E33,Inputs!$C$231:$G$257,K$5,0)</f>
        <v>54.373691869999995</v>
      </c>
      <c r="L33" s="117">
        <f>VLOOKUP(E33,Inputs!$C$191:$G$217,2,0)</f>
        <v>46.268079071300207</v>
      </c>
      <c r="M33" s="118">
        <f>VLOOKUP($E33,Inputs!$C$68:$G$94,M$5,0)</f>
        <v>2414.71922602</v>
      </c>
      <c r="N33" s="116">
        <f>VLOOKUP($E33,Inputs!$C$68:$G$94,N$5,0)</f>
        <v>2411.4400169999999</v>
      </c>
      <c r="O33" s="116">
        <f>VLOOKUP($E33,Inputs!$C$68:$G$94,O$5,0)</f>
        <v>2417.3314700000001</v>
      </c>
      <c r="P33" s="116">
        <f>VLOOKUP($E33,Inputs!$C$68:$G$94,P$5,0)</f>
        <v>2393.94</v>
      </c>
      <c r="Q33" s="117">
        <f>VLOOKUP($E33,Inputs!$C$68:$G$94,Q$5,0)</f>
        <v>2393.94</v>
      </c>
      <c r="R33" s="22">
        <f t="shared" si="20"/>
        <v>25.559905472624429</v>
      </c>
      <c r="S33" s="22">
        <f t="shared" si="20"/>
        <v>25.41513414720778</v>
      </c>
      <c r="T33" s="22">
        <f t="shared" si="20"/>
        <v>21.800203114056181</v>
      </c>
      <c r="U33" s="22">
        <f t="shared" si="20"/>
        <v>22.713055410745461</v>
      </c>
      <c r="V33" s="23">
        <f t="shared" si="20"/>
        <v>19.327167377336192</v>
      </c>
      <c r="W33" s="22">
        <f t="shared" si="2"/>
        <v>-6.2327380952882372</v>
      </c>
      <c r="X33" s="22">
        <f t="shared" si="3"/>
        <v>-6.0879667698715885</v>
      </c>
      <c r="Y33" s="22">
        <f t="shared" si="4"/>
        <v>-2.4730357367199893</v>
      </c>
      <c r="Z33" s="22">
        <f t="shared" si="5"/>
        <v>-3.3858880334092696</v>
      </c>
      <c r="AA33" s="23">
        <f t="shared" si="6"/>
        <v>0</v>
      </c>
      <c r="AB33" s="24">
        <f t="shared" si="7"/>
        <v>-45.019893218393598</v>
      </c>
      <c r="AC33" s="24">
        <f t="shared" si="8"/>
        <v>-43.97419074996003</v>
      </c>
      <c r="AD33" s="24">
        <f t="shared" si="9"/>
        <v>-17.86306485051438</v>
      </c>
      <c r="AE33" s="24">
        <f t="shared" si="10"/>
        <v>-24.456717959760937</v>
      </c>
      <c r="AF33" s="24">
        <f t="shared" si="11"/>
        <v>0</v>
      </c>
      <c r="AG33" s="33">
        <f t="shared" si="12"/>
        <v>-51.772877201152632</v>
      </c>
      <c r="AH33" s="22">
        <f t="shared" si="13"/>
        <v>-50.570319362454029</v>
      </c>
      <c r="AI33" s="22">
        <f t="shared" si="14"/>
        <v>-20.542524578091538</v>
      </c>
      <c r="AJ33" s="22">
        <f t="shared" si="15"/>
        <v>-28.125225653725074</v>
      </c>
      <c r="AK33" s="23">
        <f t="shared" si="16"/>
        <v>0</v>
      </c>
      <c r="AL33" s="57">
        <f t="shared" si="19"/>
        <v>-2.4412449542638225E-2</v>
      </c>
      <c r="AM33" s="57">
        <f t="shared" si="21"/>
        <v>-2.3845407799038158E-2</v>
      </c>
      <c r="AN33" s="57">
        <f t="shared" si="22"/>
        <v>-9.68641056576049E-3</v>
      </c>
      <c r="AO33" s="57">
        <f t="shared" si="23"/>
        <v>-1.3261879371301225E-2</v>
      </c>
    </row>
    <row r="34" spans="1:41" x14ac:dyDescent="0.25">
      <c r="B34" s="10" t="s">
        <v>87</v>
      </c>
      <c r="C34" s="10" t="s">
        <v>88</v>
      </c>
      <c r="D34" s="10" t="s">
        <v>44</v>
      </c>
      <c r="E34" s="10" t="s">
        <v>45</v>
      </c>
      <c r="F34" s="21">
        <f t="shared" si="18"/>
        <v>7223.1325189850804</v>
      </c>
      <c r="G34" s="21">
        <f t="shared" si="0"/>
        <v>2120.7571616575106</v>
      </c>
      <c r="H34" s="122">
        <f>VLOOKUP($E34,Inputs!$C$231:$G$257,H$5,0)</f>
        <v>1.9369278000000001</v>
      </c>
      <c r="I34" s="116">
        <f>VLOOKUP($E34,Inputs!$C$231:$G$257,I$5,0)</f>
        <v>2.6660618400000002</v>
      </c>
      <c r="J34" s="116">
        <f>VLOOKUP($E34,Inputs!$C$231:$G$257,J$5,0)</f>
        <v>1.75733424</v>
      </c>
      <c r="K34" s="116">
        <f>VLOOKUP($E34,Inputs!$C$231:$G$257,K$5,0)</f>
        <v>2.04221656</v>
      </c>
      <c r="L34" s="117">
        <f>VLOOKUP(E34,Inputs!$C$191:$G$217,2,0)</f>
        <v>4.0568566339554613</v>
      </c>
      <c r="M34" s="118">
        <f>VLOOKUP($E34,Inputs!$C$68:$G$94,M$5,0)</f>
        <v>249.3</v>
      </c>
      <c r="N34" s="116">
        <f>VLOOKUP($E34,Inputs!$C$68:$G$94,N$5,0)</f>
        <v>243.8</v>
      </c>
      <c r="O34" s="116">
        <f>VLOOKUP($E34,Inputs!$C$68:$G$94,O$5,0)</f>
        <v>249.8</v>
      </c>
      <c r="P34" s="116">
        <f>VLOOKUP($E34,Inputs!$C$68:$G$94,P$5,0)</f>
        <v>254</v>
      </c>
      <c r="Q34" s="117">
        <f>VLOOKUP($E34,Inputs!$C$68:$G$94,Q$5,0)</f>
        <v>254</v>
      </c>
      <c r="R34" s="22">
        <f t="shared" si="20"/>
        <v>7.769465703971119</v>
      </c>
      <c r="S34" s="22">
        <f t="shared" si="20"/>
        <v>10.935446431501232</v>
      </c>
      <c r="T34" s="22">
        <f t="shared" si="20"/>
        <v>7.0349649319455567</v>
      </c>
      <c r="U34" s="22">
        <f t="shared" si="20"/>
        <v>8.0402226771653531</v>
      </c>
      <c r="V34" s="23">
        <f>(L34*1000)/Q34</f>
        <v>15.971876511635674</v>
      </c>
      <c r="W34" s="22">
        <f t="shared" si="2"/>
        <v>8.2024108076645561</v>
      </c>
      <c r="X34" s="22">
        <f t="shared" si="3"/>
        <v>5.0364300801344424</v>
      </c>
      <c r="Y34" s="22">
        <f t="shared" si="4"/>
        <v>8.9369115796901184</v>
      </c>
      <c r="Z34" s="22">
        <f t="shared" si="5"/>
        <v>7.9316538344703211</v>
      </c>
      <c r="AA34" s="23">
        <f t="shared" si="6"/>
        <v>0</v>
      </c>
      <c r="AB34" s="24">
        <f t="shared" si="7"/>
        <v>59.247100238916531</v>
      </c>
      <c r="AC34" s="24">
        <f t="shared" si="8"/>
        <v>36.378801891413723</v>
      </c>
      <c r="AD34" s="24">
        <f t="shared" si="9"/>
        <v>64.552496650554019</v>
      </c>
      <c r="AE34" s="24">
        <f t="shared" si="10"/>
        <v>57.29138674109528</v>
      </c>
      <c r="AF34" s="24">
        <f t="shared" si="11"/>
        <v>0</v>
      </c>
      <c r="AG34" s="33">
        <f t="shared" si="12"/>
        <v>68.134165274754011</v>
      </c>
      <c r="AH34" s="22">
        <f t="shared" si="13"/>
        <v>41.835622175125778</v>
      </c>
      <c r="AI34" s="22">
        <f t="shared" si="14"/>
        <v>74.235371148137119</v>
      </c>
      <c r="AJ34" s="22">
        <f t="shared" si="15"/>
        <v>65.885094752259562</v>
      </c>
      <c r="AK34" s="23">
        <f t="shared" si="16"/>
        <v>0</v>
      </c>
      <c r="AL34" s="57">
        <f t="shared" si="19"/>
        <v>3.2127282890560986E-2</v>
      </c>
      <c r="AM34" s="57">
        <f t="shared" si="21"/>
        <v>1.972673860614409E-2</v>
      </c>
      <c r="AN34" s="57">
        <f t="shared" si="22"/>
        <v>3.5004182699596459E-2</v>
      </c>
      <c r="AO34" s="57">
        <f t="shared" si="23"/>
        <v>3.1066779329306165E-2</v>
      </c>
    </row>
    <row r="35" spans="1:41" x14ac:dyDescent="0.25">
      <c r="AA35" s="24"/>
    </row>
    <row r="36" spans="1:41" s="27" customFormat="1" x14ac:dyDescent="0.25">
      <c r="C36"/>
      <c r="D36" s="25"/>
      <c r="E36" s="1"/>
      <c r="F36" s="1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26"/>
      <c r="R36" s="26"/>
      <c r="S36" s="26"/>
      <c r="T36" s="26"/>
      <c r="U36" s="26"/>
      <c r="V36" s="26"/>
      <c r="W36"/>
      <c r="X36"/>
      <c r="Y36"/>
      <c r="Z36"/>
      <c r="AB36" s="4"/>
      <c r="AC36" s="4"/>
      <c r="AD36" s="4"/>
      <c r="AE36" s="4"/>
      <c r="AF36" s="4"/>
      <c r="AG36"/>
      <c r="AH36"/>
      <c r="AI36"/>
      <c r="AJ36"/>
    </row>
    <row r="40" spans="1:41" s="27" customFormat="1" ht="18.75" x14ac:dyDescent="0.3">
      <c r="A40" s="73" t="s">
        <v>215</v>
      </c>
      <c r="B40" s="73"/>
      <c r="C40" s="73"/>
      <c r="D40" s="73"/>
      <c r="E40" s="73"/>
      <c r="F40" s="73"/>
      <c r="G40" s="73"/>
      <c r="H40" s="73"/>
      <c r="I40" s="73"/>
      <c r="J40"/>
      <c r="K40"/>
      <c r="L40" s="6"/>
      <c r="M40" s="6"/>
      <c r="N40" s="6"/>
      <c r="O40" s="6"/>
      <c r="P40" s="6"/>
      <c r="Q40"/>
      <c r="R40"/>
      <c r="S40" s="4"/>
      <c r="T40"/>
      <c r="U40"/>
      <c r="V40"/>
      <c r="W40"/>
      <c r="X40"/>
      <c r="Y40"/>
      <c r="Z40"/>
      <c r="AA40" s="4"/>
      <c r="AB40" s="4"/>
      <c r="AC40" s="4"/>
      <c r="AD40" s="4"/>
      <c r="AE40" s="4"/>
      <c r="AF40" s="4"/>
      <c r="AG40"/>
      <c r="AH40"/>
      <c r="AI40"/>
      <c r="AJ40"/>
    </row>
    <row r="41" spans="1:41" x14ac:dyDescent="0.25">
      <c r="B41" s="2"/>
      <c r="G41" s="4"/>
    </row>
    <row r="42" spans="1:41" x14ac:dyDescent="0.25">
      <c r="B42"/>
      <c r="G42" s="4"/>
    </row>
    <row r="43" spans="1:41" s="27" customFormat="1" x14ac:dyDescent="0.25">
      <c r="C43"/>
      <c r="E43"/>
      <c r="F43"/>
      <c r="G43" s="4"/>
      <c r="J43"/>
      <c r="K43"/>
      <c r="L43" s="6"/>
      <c r="M43" s="6"/>
      <c r="N43" s="6"/>
      <c r="O43" s="6"/>
      <c r="P43" s="6"/>
      <c r="Q43"/>
      <c r="R43"/>
      <c r="S43" s="4"/>
      <c r="T43"/>
      <c r="U43"/>
      <c r="V43"/>
      <c r="W43"/>
      <c r="X43"/>
      <c r="Y43"/>
      <c r="Z43"/>
      <c r="AA43" s="4"/>
      <c r="AB43" s="4"/>
      <c r="AC43" s="4"/>
      <c r="AD43" s="4"/>
      <c r="AE43" s="4"/>
      <c r="AF43" s="4"/>
      <c r="AG43"/>
      <c r="AH43"/>
      <c r="AI43"/>
      <c r="AJ43"/>
    </row>
    <row r="44" spans="1:41" s="27" customFormat="1" x14ac:dyDescent="0.25">
      <c r="B44" s="61" t="s">
        <v>173</v>
      </c>
      <c r="C44" s="61" t="s">
        <v>75</v>
      </c>
      <c r="D44" s="101" t="s">
        <v>76</v>
      </c>
      <c r="E44" s="101" t="s">
        <v>77</v>
      </c>
      <c r="F44" s="101" t="s">
        <v>78</v>
      </c>
      <c r="G44" s="101" t="s">
        <v>79</v>
      </c>
      <c r="J44" s="6"/>
      <c r="K44" s="6"/>
      <c r="L44" s="56"/>
      <c r="M44" s="6"/>
      <c r="O44" s="6"/>
      <c r="P44" s="6"/>
      <c r="Q44"/>
      <c r="R44"/>
      <c r="S44" s="4"/>
      <c r="T44"/>
      <c r="U44"/>
      <c r="V44"/>
      <c r="W44"/>
      <c r="X44"/>
      <c r="Y44"/>
      <c r="Z44"/>
      <c r="AA44" s="4"/>
      <c r="AB44" s="4"/>
      <c r="AC44" s="4"/>
      <c r="AD44" s="4"/>
      <c r="AE44" s="4"/>
      <c r="AF44" s="4"/>
      <c r="AG44"/>
      <c r="AH44"/>
      <c r="AI44"/>
      <c r="AJ44"/>
    </row>
    <row r="45" spans="1:41" s="27" customFormat="1" x14ac:dyDescent="0.25">
      <c r="B45" s="24" t="s">
        <v>25</v>
      </c>
      <c r="C45" s="24" t="str">
        <f t="shared" ref="C45:C71" si="24">D8</f>
        <v>Alpine Energy</v>
      </c>
      <c r="D45" s="24">
        <f t="shared" ref="D45:D71" si="25">AG8</f>
        <v>-25.440335665648604</v>
      </c>
      <c r="E45" s="24">
        <f t="shared" ref="E45:E71" si="26">AH8</f>
        <v>-35.743603238832108</v>
      </c>
      <c r="F45" s="24">
        <f t="shared" ref="F45:F71" si="27">AI8</f>
        <v>1.4340729971236317</v>
      </c>
      <c r="G45" s="24">
        <f t="shared" ref="G45:G71" si="28">AJ8</f>
        <v>3.0321266454706284</v>
      </c>
      <c r="J45" s="6"/>
      <c r="K45" s="6"/>
      <c r="L45" s="55"/>
      <c r="M45" s="54"/>
      <c r="O45" s="28"/>
      <c r="P45" s="28"/>
      <c r="Q45" s="28"/>
      <c r="R45" s="28"/>
      <c r="S45" s="28"/>
      <c r="T45" s="28"/>
      <c r="U45" s="28"/>
      <c r="V45"/>
      <c r="W45"/>
      <c r="X45"/>
      <c r="Y45"/>
      <c r="Z45"/>
      <c r="AA45" s="4"/>
      <c r="AB45" s="4"/>
      <c r="AC45" s="4"/>
      <c r="AD45" s="4"/>
      <c r="AE45" s="4"/>
      <c r="AF45" s="4"/>
      <c r="AG45"/>
      <c r="AH45"/>
      <c r="AI45"/>
      <c r="AJ45"/>
    </row>
    <row r="46" spans="1:41" s="27" customFormat="1" x14ac:dyDescent="0.25">
      <c r="B46" s="24" t="s">
        <v>29</v>
      </c>
      <c r="C46" s="24" t="str">
        <f t="shared" si="24"/>
        <v>Aurora Energy</v>
      </c>
      <c r="D46" s="24">
        <f t="shared" si="25"/>
        <v>-5.9152041675917442</v>
      </c>
      <c r="E46" s="24">
        <f t="shared" si="26"/>
        <v>-8.4242569335056121</v>
      </c>
      <c r="F46" s="24">
        <f t="shared" si="27"/>
        <v>19.882007300515003</v>
      </c>
      <c r="G46" s="24">
        <f t="shared" si="28"/>
        <v>18.913789727864359</v>
      </c>
      <c r="J46" s="6"/>
      <c r="K46" s="6"/>
      <c r="L46" s="55"/>
      <c r="M46" s="54"/>
      <c r="O46" s="6"/>
      <c r="P46" s="6"/>
      <c r="Q46"/>
      <c r="R46"/>
      <c r="S46" s="4"/>
      <c r="T46"/>
      <c r="U46"/>
      <c r="V46"/>
      <c r="W46"/>
      <c r="X46"/>
      <c r="Y46"/>
      <c r="Z46"/>
      <c r="AA46" s="4"/>
      <c r="AB46" s="4"/>
      <c r="AC46" s="4"/>
      <c r="AD46" s="4"/>
      <c r="AE46" s="4"/>
      <c r="AF46" s="4"/>
      <c r="AG46"/>
      <c r="AH46"/>
      <c r="AI46"/>
      <c r="AJ46"/>
    </row>
    <row r="47" spans="1:41" s="27" customFormat="1" x14ac:dyDescent="0.25">
      <c r="B47" s="24" t="s">
        <v>37</v>
      </c>
      <c r="C47" s="24" t="str">
        <f t="shared" si="24"/>
        <v>Buller Electricity</v>
      </c>
      <c r="D47" s="24">
        <f t="shared" si="25"/>
        <v>6.8271496345974994</v>
      </c>
      <c r="E47" s="24">
        <f t="shared" si="26"/>
        <v>43.661988304624572</v>
      </c>
      <c r="F47" s="24">
        <f t="shared" si="27"/>
        <v>322.91939836793722</v>
      </c>
      <c r="G47" s="24">
        <f t="shared" si="28"/>
        <v>164.5545019740099</v>
      </c>
      <c r="J47" s="6"/>
      <c r="K47" s="6"/>
      <c r="L47" s="55"/>
      <c r="M47" s="54"/>
      <c r="O47" s="6"/>
      <c r="P47" s="6"/>
      <c r="Q47"/>
      <c r="R47"/>
      <c r="S47" s="4"/>
      <c r="T47"/>
      <c r="U47"/>
      <c r="V47"/>
      <c r="W47"/>
      <c r="X47"/>
      <c r="Y47"/>
      <c r="Z47"/>
      <c r="AA47" s="4"/>
      <c r="AB47" s="4"/>
      <c r="AC47" s="4"/>
      <c r="AD47" s="4"/>
      <c r="AE47" s="4"/>
      <c r="AF47" s="4"/>
      <c r="AG47"/>
      <c r="AH47"/>
      <c r="AI47"/>
      <c r="AJ47"/>
    </row>
    <row r="48" spans="1:41" s="27" customFormat="1" x14ac:dyDescent="0.25">
      <c r="B48" s="24" t="s">
        <v>12</v>
      </c>
      <c r="C48" s="24" t="str">
        <f t="shared" si="24"/>
        <v>Centralines</v>
      </c>
      <c r="D48" s="24">
        <f t="shared" si="25"/>
        <v>-60.888196916915447</v>
      </c>
      <c r="E48" s="24">
        <f t="shared" si="26"/>
        <v>-59.088805941322036</v>
      </c>
      <c r="F48" s="24">
        <f t="shared" si="27"/>
        <v>-29.938532457612975</v>
      </c>
      <c r="G48" s="24">
        <f t="shared" si="28"/>
        <v>-30.827131013220274</v>
      </c>
      <c r="J48" s="6"/>
      <c r="K48" s="6"/>
      <c r="L48" s="55"/>
      <c r="M48" s="54"/>
      <c r="O48" s="6"/>
      <c r="P48" s="6"/>
      <c r="Q48"/>
      <c r="R48"/>
      <c r="S48" s="4"/>
      <c r="T48"/>
      <c r="U48"/>
      <c r="V48"/>
      <c r="W48"/>
      <c r="X48"/>
      <c r="Y48"/>
      <c r="Z48"/>
      <c r="AA48" s="4"/>
      <c r="AB48" s="4"/>
      <c r="AC48" s="4"/>
      <c r="AD48" s="4"/>
      <c r="AE48" s="4"/>
      <c r="AF48" s="4"/>
      <c r="AG48"/>
      <c r="AH48"/>
      <c r="AI48"/>
      <c r="AJ48"/>
    </row>
    <row r="49" spans="2:36" s="27" customFormat="1" x14ac:dyDescent="0.25">
      <c r="B49" s="24" t="s">
        <v>26</v>
      </c>
      <c r="C49" s="24" t="str">
        <f t="shared" si="24"/>
        <v>Counties Power</v>
      </c>
      <c r="D49" s="24">
        <f t="shared" si="25"/>
        <v>-21.83860100751432</v>
      </c>
      <c r="E49" s="24">
        <f t="shared" si="26"/>
        <v>-34.06209873228957</v>
      </c>
      <c r="F49" s="24">
        <f t="shared" si="27"/>
        <v>-0.58628907318476375</v>
      </c>
      <c r="G49" s="24">
        <f t="shared" si="28"/>
        <v>4.4120842093516552</v>
      </c>
      <c r="J49" s="6"/>
      <c r="K49" s="6"/>
      <c r="L49" s="55"/>
      <c r="M49" s="54"/>
      <c r="O49" s="6"/>
      <c r="P49" s="6"/>
      <c r="Q49"/>
      <c r="R49"/>
      <c r="S49" s="4"/>
      <c r="T49"/>
      <c r="U49"/>
      <c r="V49"/>
      <c r="W49"/>
      <c r="X49"/>
      <c r="Y49"/>
      <c r="Z49"/>
      <c r="AA49" s="4"/>
      <c r="AB49" s="4"/>
      <c r="AC49" s="4"/>
      <c r="AD49" s="4"/>
      <c r="AE49" s="4"/>
      <c r="AF49" s="4"/>
      <c r="AG49"/>
      <c r="AH49"/>
      <c r="AI49"/>
      <c r="AJ49"/>
    </row>
    <row r="50" spans="2:36" s="27" customFormat="1" x14ac:dyDescent="0.25">
      <c r="B50" s="24" t="s">
        <v>36</v>
      </c>
      <c r="C50" s="24" t="str">
        <f t="shared" si="24"/>
        <v>EA Networks</v>
      </c>
      <c r="D50" s="24">
        <f t="shared" si="25"/>
        <v>62.37201266528848</v>
      </c>
      <c r="E50" s="24">
        <f t="shared" si="26"/>
        <v>-84.276195643202655</v>
      </c>
      <c r="F50" s="24">
        <f t="shared" si="27"/>
        <v>38.512713438068275</v>
      </c>
      <c r="G50" s="24">
        <f t="shared" si="28"/>
        <v>77.67408179811774</v>
      </c>
      <c r="J50" s="6"/>
      <c r="K50" s="6"/>
      <c r="L50" s="55"/>
      <c r="M50" s="54"/>
      <c r="O50" s="6"/>
      <c r="P50" s="6"/>
      <c r="Q50"/>
      <c r="R50"/>
      <c r="S50" s="4"/>
      <c r="T50"/>
      <c r="U50"/>
      <c r="V50"/>
      <c r="W50"/>
      <c r="X50"/>
      <c r="Y50"/>
      <c r="Z50"/>
      <c r="AA50" s="4"/>
      <c r="AB50" s="4"/>
      <c r="AC50" s="4"/>
      <c r="AD50" s="4"/>
      <c r="AE50" s="4"/>
      <c r="AF50" s="4"/>
      <c r="AG50"/>
      <c r="AH50"/>
      <c r="AI50"/>
      <c r="AJ50"/>
    </row>
    <row r="51" spans="2:36" s="27" customFormat="1" x14ac:dyDescent="0.25">
      <c r="B51" s="24" t="s">
        <v>11</v>
      </c>
      <c r="C51" s="24" t="str">
        <f t="shared" si="24"/>
        <v>Eastland Network</v>
      </c>
      <c r="D51" s="24">
        <f t="shared" si="25"/>
        <v>-55.360504802694429</v>
      </c>
      <c r="E51" s="24">
        <f t="shared" si="26"/>
        <v>-48.536080714955844</v>
      </c>
      <c r="F51" s="24">
        <f t="shared" si="27"/>
        <v>-40.46523441550319</v>
      </c>
      <c r="G51" s="24">
        <f t="shared" si="28"/>
        <v>-39.75874541556459</v>
      </c>
      <c r="J51" s="6"/>
      <c r="K51" s="6"/>
      <c r="L51" s="55"/>
      <c r="M51" s="54"/>
      <c r="O51" s="6"/>
      <c r="P51" s="6"/>
      <c r="Q51"/>
      <c r="R51"/>
      <c r="S51" s="4"/>
      <c r="T51"/>
      <c r="U51"/>
      <c r="V51"/>
      <c r="W51"/>
      <c r="X51"/>
      <c r="Y51"/>
      <c r="Z51"/>
      <c r="AA51" s="4"/>
      <c r="AB51" s="4"/>
      <c r="AC51" s="4"/>
      <c r="AD51" s="4"/>
      <c r="AE51" s="4"/>
      <c r="AF51" s="4"/>
      <c r="AG51"/>
      <c r="AH51"/>
      <c r="AI51"/>
      <c r="AJ51"/>
    </row>
    <row r="52" spans="2:36" s="27" customFormat="1" x14ac:dyDescent="0.25">
      <c r="B52" s="24" t="s">
        <v>31</v>
      </c>
      <c r="C52" s="24" t="str">
        <f t="shared" si="24"/>
        <v>Electra</v>
      </c>
      <c r="D52" s="24">
        <f t="shared" si="25"/>
        <v>6.0137296887551637</v>
      </c>
      <c r="E52" s="24">
        <f t="shared" si="26"/>
        <v>16.286040574402325</v>
      </c>
      <c r="F52" s="24">
        <f t="shared" si="27"/>
        <v>30.702142087311067</v>
      </c>
      <c r="G52" s="24">
        <f t="shared" si="28"/>
        <v>27.878868223881337</v>
      </c>
      <c r="J52" s="6"/>
      <c r="K52" s="6"/>
      <c r="L52" s="55"/>
      <c r="M52" s="54"/>
      <c r="O52" s="6"/>
      <c r="P52" s="6"/>
      <c r="Q52"/>
      <c r="R52"/>
      <c r="S52" s="4"/>
      <c r="T52"/>
      <c r="U52"/>
      <c r="V52"/>
      <c r="W52"/>
      <c r="X52"/>
      <c r="Y52"/>
      <c r="Z52"/>
      <c r="AA52" s="4"/>
      <c r="AB52" s="4"/>
      <c r="AC52" s="4"/>
      <c r="AD52" s="4"/>
      <c r="AE52" s="4"/>
      <c r="AF52" s="4"/>
      <c r="AG52"/>
      <c r="AH52"/>
      <c r="AI52"/>
      <c r="AJ52"/>
    </row>
    <row r="53" spans="2:36" x14ac:dyDescent="0.25">
      <c r="B53" s="24" t="s">
        <v>34</v>
      </c>
      <c r="C53" s="24" t="str">
        <f t="shared" si="24"/>
        <v>Horizon Energy</v>
      </c>
      <c r="D53" s="24">
        <f t="shared" si="25"/>
        <v>27.26663908886988</v>
      </c>
      <c r="E53" s="24">
        <f t="shared" si="26"/>
        <v>31.344295458615864</v>
      </c>
      <c r="F53" s="24">
        <f t="shared" si="27"/>
        <v>62.552344058093951</v>
      </c>
      <c r="G53" s="24">
        <f t="shared" si="28"/>
        <v>61.622713801042593</v>
      </c>
      <c r="J53" s="6"/>
      <c r="K53" s="6"/>
      <c r="L53" s="55"/>
      <c r="M53" s="54"/>
    </row>
    <row r="54" spans="2:36" x14ac:dyDescent="0.25">
      <c r="B54" s="24" t="s">
        <v>23</v>
      </c>
      <c r="C54" s="24" t="str">
        <f t="shared" si="24"/>
        <v>MainPower NZ</v>
      </c>
      <c r="D54" s="24">
        <f t="shared" si="25"/>
        <v>-32.686287186636811</v>
      </c>
      <c r="E54" s="24">
        <f t="shared" si="26"/>
        <v>-30.655378502210702</v>
      </c>
      <c r="F54" s="24">
        <f t="shared" si="27"/>
        <v>-3.7057542778947892</v>
      </c>
      <c r="G54" s="24">
        <f t="shared" si="28"/>
        <v>-2.4157591185455343</v>
      </c>
      <c r="J54" s="6"/>
      <c r="K54" s="6"/>
      <c r="L54" s="55"/>
      <c r="M54" s="54"/>
    </row>
    <row r="55" spans="2:36" x14ac:dyDescent="0.25">
      <c r="B55" s="24" t="s">
        <v>15</v>
      </c>
      <c r="C55" s="24" t="str">
        <f t="shared" si="24"/>
        <v>Marlborough Lines</v>
      </c>
      <c r="D55" s="24">
        <f t="shared" si="25"/>
        <v>-45.473136726658545</v>
      </c>
      <c r="E55" s="24">
        <f t="shared" si="26"/>
        <v>-40.988419184838307</v>
      </c>
      <c r="F55" s="24">
        <f t="shared" si="27"/>
        <v>-22.439770977096281</v>
      </c>
      <c r="G55" s="24">
        <f t="shared" si="28"/>
        <v>-24.38156732815262</v>
      </c>
      <c r="J55" s="6"/>
      <c r="K55" s="6"/>
      <c r="L55" s="55"/>
      <c r="M55" s="54"/>
    </row>
    <row r="56" spans="2:36" x14ac:dyDescent="0.25">
      <c r="B56" s="24" t="s">
        <v>22</v>
      </c>
      <c r="C56" s="24" t="str">
        <f t="shared" si="24"/>
        <v>Nelson Electricity</v>
      </c>
      <c r="D56" s="24">
        <f t="shared" si="25"/>
        <v>-12.269571074178318</v>
      </c>
      <c r="E56" s="24">
        <f t="shared" si="26"/>
        <v>2.4544457494135368</v>
      </c>
      <c r="F56" s="24">
        <f t="shared" si="27"/>
        <v>-1.6889476240762347</v>
      </c>
      <c r="G56" s="24">
        <f t="shared" si="28"/>
        <v>-5.7295733131802145</v>
      </c>
      <c r="J56" s="6"/>
      <c r="K56" s="6"/>
      <c r="L56" s="55"/>
      <c r="M56" s="54"/>
    </row>
    <row r="57" spans="2:36" x14ac:dyDescent="0.25">
      <c r="B57" s="24" t="s">
        <v>19</v>
      </c>
      <c r="C57" s="24" t="str">
        <f t="shared" si="24"/>
        <v>Network Tasman</v>
      </c>
      <c r="D57" s="24">
        <f t="shared" si="25"/>
        <v>-27.319772705427383</v>
      </c>
      <c r="E57" s="24">
        <f t="shared" si="26"/>
        <v>2.7885089505866718</v>
      </c>
      <c r="F57" s="24">
        <f t="shared" si="27"/>
        <v>-3.049190237134606</v>
      </c>
      <c r="G57" s="24">
        <f t="shared" si="28"/>
        <v>-13.933912303346311</v>
      </c>
      <c r="J57" s="6"/>
      <c r="K57" s="6"/>
      <c r="L57" s="55"/>
      <c r="M57" s="54"/>
    </row>
    <row r="58" spans="2:36" x14ac:dyDescent="0.25">
      <c r="B58" s="24" t="s">
        <v>33</v>
      </c>
      <c r="C58" s="24" t="str">
        <f t="shared" si="24"/>
        <v>Network Waitaki</v>
      </c>
      <c r="D58" s="24">
        <f t="shared" si="25"/>
        <v>4.6785534391163379</v>
      </c>
      <c r="E58" s="24">
        <f t="shared" si="26"/>
        <v>21.18933899175828</v>
      </c>
      <c r="F58" s="24">
        <f t="shared" si="27"/>
        <v>30.029622438040391</v>
      </c>
      <c r="G58" s="24">
        <f t="shared" si="28"/>
        <v>30.916701461409748</v>
      </c>
      <c r="J58" s="6"/>
      <c r="K58" s="6"/>
      <c r="L58" s="55"/>
      <c r="M58" s="54"/>
    </row>
    <row r="59" spans="2:36" x14ac:dyDescent="0.25">
      <c r="B59" s="24" t="s">
        <v>28</v>
      </c>
      <c r="C59" s="24" t="str">
        <f t="shared" si="24"/>
        <v>Northpower</v>
      </c>
      <c r="D59" s="24">
        <f t="shared" si="25"/>
        <v>-16.929058209134617</v>
      </c>
      <c r="E59" s="24">
        <f t="shared" si="26"/>
        <v>-1.386243840546405</v>
      </c>
      <c r="F59" s="24">
        <f t="shared" si="27"/>
        <v>4.3598806276552793</v>
      </c>
      <c r="G59" s="24">
        <f t="shared" si="28"/>
        <v>14.223930418184965</v>
      </c>
      <c r="J59" s="6"/>
      <c r="K59" s="6"/>
      <c r="L59" s="55"/>
      <c r="M59" s="54"/>
    </row>
    <row r="60" spans="2:36" x14ac:dyDescent="0.25">
      <c r="B60" s="24" t="s">
        <v>17</v>
      </c>
      <c r="C60" s="24" t="str">
        <f t="shared" si="24"/>
        <v>Orion NZ</v>
      </c>
      <c r="D60" s="24">
        <f t="shared" si="25"/>
        <v>-50.662109392297133</v>
      </c>
      <c r="E60" s="24">
        <f t="shared" si="26"/>
        <v>-13.52595683236342</v>
      </c>
      <c r="F60" s="24">
        <f t="shared" si="27"/>
        <v>-22.01561582453775</v>
      </c>
      <c r="G60" s="24">
        <f t="shared" si="28"/>
        <v>-19.679325236750895</v>
      </c>
      <c r="J60" s="6"/>
      <c r="K60" s="6"/>
      <c r="L60" s="55"/>
      <c r="M60" s="54"/>
    </row>
    <row r="61" spans="2:36" x14ac:dyDescent="0.25">
      <c r="B61" s="24" t="s">
        <v>18</v>
      </c>
      <c r="C61" s="24" t="str">
        <f t="shared" si="24"/>
        <v>Powerco</v>
      </c>
      <c r="D61" s="24">
        <f t="shared" si="25"/>
        <v>-41.974475668603127</v>
      </c>
      <c r="E61" s="24">
        <f t="shared" si="26"/>
        <v>-33.046532973879557</v>
      </c>
      <c r="F61" s="24">
        <f t="shared" si="27"/>
        <v>-11.383121256946403</v>
      </c>
      <c r="G61" s="24">
        <f t="shared" si="28"/>
        <v>-17.514933924634914</v>
      </c>
      <c r="J61" s="6"/>
      <c r="K61" s="6"/>
      <c r="L61" s="55"/>
      <c r="M61" s="54"/>
    </row>
    <row r="62" spans="2:36" x14ac:dyDescent="0.25">
      <c r="B62" s="24" t="s">
        <v>21</v>
      </c>
      <c r="C62" s="24" t="str">
        <f t="shared" si="24"/>
        <v>PowerNet Ltd</v>
      </c>
      <c r="D62" s="24">
        <f t="shared" si="25"/>
        <v>-31.239903647551959</v>
      </c>
      <c r="E62" s="24">
        <f t="shared" si="26"/>
        <v>-26.914999894490435</v>
      </c>
      <c r="F62" s="24">
        <f t="shared" si="27"/>
        <v>-5.5571564077502096</v>
      </c>
      <c r="G62" s="24">
        <f t="shared" si="28"/>
        <v>-10.918981668803953</v>
      </c>
      <c r="J62" s="6"/>
      <c r="K62" s="6"/>
      <c r="L62" s="55"/>
      <c r="M62" s="54"/>
    </row>
    <row r="63" spans="2:36" x14ac:dyDescent="0.25">
      <c r="B63" s="24" t="s">
        <v>16</v>
      </c>
      <c r="C63" s="24" t="str">
        <f t="shared" si="24"/>
        <v>Scanpower</v>
      </c>
      <c r="D63" s="24">
        <f t="shared" si="25"/>
        <v>-40.977034565146965</v>
      </c>
      <c r="E63" s="24">
        <f t="shared" si="26"/>
        <v>-43.207266141873049</v>
      </c>
      <c r="F63" s="24">
        <f t="shared" si="27"/>
        <v>-13.44985195116209</v>
      </c>
      <c r="G63" s="24">
        <f t="shared" si="28"/>
        <v>-21.492428490413836</v>
      </c>
      <c r="J63" s="6"/>
      <c r="K63" s="6"/>
      <c r="L63" s="55"/>
      <c r="M63" s="54"/>
    </row>
    <row r="64" spans="2:36" x14ac:dyDescent="0.25">
      <c r="B64" s="24" t="s">
        <v>32</v>
      </c>
      <c r="C64" s="24" t="str">
        <f t="shared" si="24"/>
        <v>The Lines Company</v>
      </c>
      <c r="D64" s="24">
        <f t="shared" si="25"/>
        <v>17.861906884099092</v>
      </c>
      <c r="E64" s="24">
        <f t="shared" si="26"/>
        <v>21.261414052988709</v>
      </c>
      <c r="F64" s="24">
        <f t="shared" si="27"/>
        <v>32.773514562889794</v>
      </c>
      <c r="G64" s="24">
        <f t="shared" si="28"/>
        <v>28.344918572516832</v>
      </c>
      <c r="J64" s="6"/>
      <c r="K64" s="6"/>
      <c r="L64" s="55"/>
      <c r="M64" s="54"/>
    </row>
    <row r="65" spans="2:13" x14ac:dyDescent="0.25">
      <c r="B65" s="24" t="s">
        <v>30</v>
      </c>
      <c r="C65" s="24" t="str">
        <f t="shared" si="24"/>
        <v>Top Energy</v>
      </c>
      <c r="D65" s="24">
        <f t="shared" si="25"/>
        <v>7.5691071646241275</v>
      </c>
      <c r="E65" s="24">
        <f t="shared" si="26"/>
        <v>12.961172984790243</v>
      </c>
      <c r="F65" s="24">
        <f t="shared" si="27"/>
        <v>13.969087650962244</v>
      </c>
      <c r="G65" s="24">
        <f t="shared" si="28"/>
        <v>21.91725292687574</v>
      </c>
      <c r="J65" s="6"/>
      <c r="K65" s="6"/>
      <c r="L65" s="55"/>
      <c r="M65" s="54"/>
    </row>
    <row r="66" spans="2:13" x14ac:dyDescent="0.25">
      <c r="B66" s="24" t="s">
        <v>20</v>
      </c>
      <c r="C66" s="24" t="str">
        <f t="shared" si="24"/>
        <v>Unison Networks</v>
      </c>
      <c r="D66" s="24">
        <f t="shared" si="25"/>
        <v>-31.578840072799807</v>
      </c>
      <c r="E66" s="24">
        <f t="shared" si="26"/>
        <v>-26.120001495057473</v>
      </c>
      <c r="F66" s="24">
        <f t="shared" si="27"/>
        <v>-5.3289599570350283</v>
      </c>
      <c r="G66" s="24">
        <f t="shared" si="28"/>
        <v>-13.86478640500467</v>
      </c>
      <c r="J66" s="6"/>
      <c r="K66" s="6"/>
      <c r="L66" s="55"/>
      <c r="M66" s="54"/>
    </row>
    <row r="67" spans="2:13" x14ac:dyDescent="0.25">
      <c r="B67" s="24" t="s">
        <v>27</v>
      </c>
      <c r="C67" s="24" t="str">
        <f t="shared" si="24"/>
        <v>Vector Lines</v>
      </c>
      <c r="D67" s="24">
        <f t="shared" si="25"/>
        <v>-19.024375922169213</v>
      </c>
      <c r="E67" s="24">
        <f t="shared" si="26"/>
        <v>-15.520567719041138</v>
      </c>
      <c r="F67" s="24">
        <f t="shared" si="27"/>
        <v>9.619786065723261</v>
      </c>
      <c r="G67" s="24">
        <f t="shared" si="28"/>
        <v>7.3874942518631856</v>
      </c>
      <c r="J67" s="6"/>
      <c r="K67" s="6"/>
      <c r="L67" s="55"/>
      <c r="M67" s="54"/>
    </row>
    <row r="68" spans="2:13" x14ac:dyDescent="0.25">
      <c r="B68" s="24" t="s">
        <v>14</v>
      </c>
      <c r="C68" s="24" t="str">
        <f t="shared" si="24"/>
        <v>Waipa Networks</v>
      </c>
      <c r="D68" s="24">
        <f t="shared" si="25"/>
        <v>-46.500325596908006</v>
      </c>
      <c r="E68" s="24">
        <f t="shared" si="26"/>
        <v>-39.498709252427496</v>
      </c>
      <c r="F68" s="24">
        <f t="shared" si="27"/>
        <v>-22.53225255191942</v>
      </c>
      <c r="G68" s="24">
        <f t="shared" si="28"/>
        <v>-28.010788209425108</v>
      </c>
      <c r="J68" s="6"/>
      <c r="K68" s="6"/>
      <c r="L68" s="55"/>
      <c r="M68" s="54"/>
    </row>
    <row r="69" spans="2:13" x14ac:dyDescent="0.25">
      <c r="B69" s="24" t="s">
        <v>24</v>
      </c>
      <c r="C69" s="24" t="str">
        <f t="shared" si="24"/>
        <v>WEL Networks</v>
      </c>
      <c r="D69" s="24">
        <f t="shared" si="25"/>
        <v>-12.363517028118073</v>
      </c>
      <c r="E69" s="24">
        <f t="shared" si="26"/>
        <v>-14.65516626193395</v>
      </c>
      <c r="F69" s="24">
        <f t="shared" si="27"/>
        <v>6.3891406671126179</v>
      </c>
      <c r="G69" s="24">
        <f t="shared" si="28"/>
        <v>0.3679052768273296</v>
      </c>
      <c r="J69" s="6"/>
      <c r="K69" s="6"/>
      <c r="L69" s="55"/>
      <c r="M69" s="54"/>
    </row>
    <row r="70" spans="2:13" x14ac:dyDescent="0.25">
      <c r="B70" s="24" t="s">
        <v>13</v>
      </c>
      <c r="C70" s="24" t="str">
        <f t="shared" si="24"/>
        <v>Wellington Electricity</v>
      </c>
      <c r="D70" s="24">
        <f t="shared" si="25"/>
        <v>-51.772877201152632</v>
      </c>
      <c r="E70" s="24">
        <f t="shared" si="26"/>
        <v>-50.570319362454029</v>
      </c>
      <c r="F70" s="24">
        <f t="shared" si="27"/>
        <v>-20.542524578091538</v>
      </c>
      <c r="G70" s="24">
        <f t="shared" si="28"/>
        <v>-28.125225653725074</v>
      </c>
      <c r="J70" s="6"/>
      <c r="K70" s="6"/>
      <c r="L70" s="55"/>
      <c r="M70" s="54"/>
    </row>
    <row r="71" spans="2:13" x14ac:dyDescent="0.25">
      <c r="B71" s="24" t="s">
        <v>35</v>
      </c>
      <c r="C71" s="24" t="str">
        <f t="shared" si="24"/>
        <v>Westpower</v>
      </c>
      <c r="D71" s="24">
        <f t="shared" si="25"/>
        <v>68.134165274754011</v>
      </c>
      <c r="E71" s="24">
        <f t="shared" si="26"/>
        <v>41.835622175125778</v>
      </c>
      <c r="F71" s="24">
        <f t="shared" si="27"/>
        <v>74.235371148137119</v>
      </c>
      <c r="G71" s="24">
        <f t="shared" si="28"/>
        <v>65.885094752259562</v>
      </c>
      <c r="J71" s="6"/>
      <c r="K71" s="6"/>
      <c r="L71" s="55"/>
      <c r="M71" s="54"/>
    </row>
    <row r="72" spans="2:13" x14ac:dyDescent="0.25">
      <c r="D72" s="2"/>
      <c r="I72" s="6"/>
      <c r="J72" s="6"/>
      <c r="K72" s="6"/>
      <c r="L72" s="4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7582C-197C-4BB8-9900-AE5660010890}">
  <sheetPr>
    <tabColor rgb="FF006553"/>
  </sheetPr>
  <dimension ref="A1:P257"/>
  <sheetViews>
    <sheetView showGridLines="0" zoomScale="70" zoomScaleNormal="70" workbookViewId="0"/>
  </sheetViews>
  <sheetFormatPr defaultRowHeight="15" x14ac:dyDescent="0.25"/>
  <cols>
    <col min="2" max="2" width="18.85546875" customWidth="1"/>
    <col min="3" max="3" width="24.7109375" customWidth="1"/>
    <col min="4" max="4" width="11.28515625" customWidth="1"/>
    <col min="5" max="5" width="10.85546875" customWidth="1"/>
    <col min="6" max="11" width="11.7109375" bestFit="1" customWidth="1"/>
    <col min="12" max="12" width="14.140625" customWidth="1"/>
    <col min="15" max="15" width="18.5703125" customWidth="1"/>
  </cols>
  <sheetData>
    <row r="1" spans="1:16" ht="26.25" x14ac:dyDescent="0.4">
      <c r="A1" s="128" t="s">
        <v>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5" spans="1:16" ht="18.75" x14ac:dyDescent="0.3">
      <c r="A5" s="73" t="s">
        <v>168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1:16" x14ac:dyDescent="0.25">
      <c r="E6" s="4"/>
      <c r="F6" s="5"/>
      <c r="G6" s="4"/>
    </row>
    <row r="7" spans="1:16" x14ac:dyDescent="0.25">
      <c r="D7" s="3"/>
      <c r="E7" s="3"/>
      <c r="F7" s="3"/>
      <c r="G7" s="4"/>
    </row>
    <row r="8" spans="1:16" x14ac:dyDescent="0.25">
      <c r="B8" s="38" t="s">
        <v>137</v>
      </c>
      <c r="C8" s="69" t="s">
        <v>207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x14ac:dyDescent="0.25">
      <c r="B9" s="38" t="s">
        <v>136</v>
      </c>
      <c r="C9" s="10" t="s">
        <v>138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x14ac:dyDescent="0.25">
      <c r="B10" s="38" t="s">
        <v>139</v>
      </c>
      <c r="C10" s="10" t="s">
        <v>140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x14ac:dyDescent="0.25">
      <c r="B11" s="38" t="s">
        <v>208</v>
      </c>
      <c r="C11" s="10" t="s">
        <v>209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3" spans="1:16" x14ac:dyDescent="0.25">
      <c r="B13" s="79" t="s">
        <v>118</v>
      </c>
      <c r="C13" s="79"/>
      <c r="D13" s="79"/>
      <c r="E13" s="79"/>
      <c r="F13" s="105">
        <v>7223.1325189850804</v>
      </c>
    </row>
    <row r="14" spans="1:16" x14ac:dyDescent="0.25">
      <c r="B14" s="79"/>
      <c r="C14" s="79"/>
      <c r="D14" s="79"/>
      <c r="E14" s="79"/>
      <c r="F14" s="104"/>
      <c r="G14" s="4"/>
    </row>
    <row r="15" spans="1:16" x14ac:dyDescent="0.25">
      <c r="B15" s="79" t="s">
        <v>167</v>
      </c>
      <c r="C15" s="79"/>
      <c r="D15" s="79"/>
      <c r="E15" s="79"/>
      <c r="F15" s="105">
        <v>2120.7571616575106</v>
      </c>
      <c r="G15" s="4"/>
    </row>
    <row r="16" spans="1:16" x14ac:dyDescent="0.25">
      <c r="C16" s="79"/>
      <c r="D16" s="79"/>
      <c r="E16" s="79"/>
      <c r="F16" s="77"/>
      <c r="G16" s="4"/>
    </row>
    <row r="17" spans="1:16" x14ac:dyDescent="0.25">
      <c r="B17" s="62" t="s">
        <v>145</v>
      </c>
      <c r="C17" s="79"/>
      <c r="D17" s="79"/>
      <c r="E17" s="79"/>
      <c r="F17" s="106">
        <v>0.15</v>
      </c>
    </row>
    <row r="21" spans="1:16" ht="18.75" x14ac:dyDescent="0.3">
      <c r="A21" s="73" t="s">
        <v>127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</row>
    <row r="23" spans="1:16" x14ac:dyDescent="0.25">
      <c r="B23" s="38" t="s">
        <v>119</v>
      </c>
      <c r="C23" s="10" t="s">
        <v>123</v>
      </c>
      <c r="D23" s="10"/>
      <c r="E23" s="10"/>
      <c r="F23" s="10"/>
      <c r="G23" s="10"/>
    </row>
    <row r="24" spans="1:16" x14ac:dyDescent="0.25">
      <c r="B24" s="38" t="s">
        <v>124</v>
      </c>
      <c r="C24" s="10" t="s">
        <v>125</v>
      </c>
      <c r="D24" s="10"/>
      <c r="E24" s="10"/>
      <c r="F24" s="10"/>
      <c r="G24" s="10"/>
    </row>
    <row r="25" spans="1:16" x14ac:dyDescent="0.25">
      <c r="B25" s="38" t="s">
        <v>126</v>
      </c>
      <c r="C25" s="10" t="s">
        <v>127</v>
      </c>
      <c r="D25" s="10"/>
      <c r="E25" s="10"/>
      <c r="F25" s="10"/>
      <c r="G25" s="10"/>
    </row>
    <row r="26" spans="1:16" x14ac:dyDescent="0.25">
      <c r="B26" s="38" t="s">
        <v>120</v>
      </c>
      <c r="C26" s="10" t="s">
        <v>128</v>
      </c>
      <c r="D26" s="10"/>
      <c r="E26" s="10"/>
      <c r="F26" s="10"/>
      <c r="G26" s="10"/>
    </row>
    <row r="29" spans="1:16" x14ac:dyDescent="0.25">
      <c r="N29" s="1"/>
    </row>
    <row r="30" spans="1:16" x14ac:dyDescent="0.25">
      <c r="B30" s="11" t="s">
        <v>173</v>
      </c>
      <c r="C30" s="11" t="s">
        <v>146</v>
      </c>
      <c r="D30" s="12">
        <v>2017</v>
      </c>
      <c r="E30" s="12">
        <v>2018</v>
      </c>
      <c r="F30" s="12">
        <v>2019</v>
      </c>
      <c r="G30" s="12">
        <v>2020</v>
      </c>
    </row>
    <row r="31" spans="1:16" x14ac:dyDescent="0.25">
      <c r="B31" s="10" t="s">
        <v>98</v>
      </c>
      <c r="C31" s="10" t="s">
        <v>57</v>
      </c>
      <c r="D31" s="105">
        <v>777.25232168999992</v>
      </c>
      <c r="E31" s="105">
        <v>806.85445382</v>
      </c>
      <c r="F31" s="105">
        <v>817.31354701999999</v>
      </c>
      <c r="G31" s="105">
        <v>840.82989579999992</v>
      </c>
      <c r="O31" s="14"/>
    </row>
    <row r="32" spans="1:16" x14ac:dyDescent="0.25">
      <c r="B32" s="10" t="s">
        <v>99</v>
      </c>
      <c r="C32" s="10" t="s">
        <v>52</v>
      </c>
      <c r="D32" s="105">
        <v>1364.104063967</v>
      </c>
      <c r="E32" s="105">
        <v>1400.3903820435</v>
      </c>
      <c r="F32" s="105">
        <v>1419.4069752959999</v>
      </c>
      <c r="G32" s="105">
        <v>1431.122207033</v>
      </c>
      <c r="O32" s="14"/>
    </row>
    <row r="33" spans="2:15" x14ac:dyDescent="0.25">
      <c r="B33" s="10" t="s">
        <v>100</v>
      </c>
      <c r="C33" s="10" t="s">
        <v>42</v>
      </c>
      <c r="D33" s="105">
        <v>53.749000000000002</v>
      </c>
      <c r="E33" s="105">
        <v>55.003026000000013</v>
      </c>
      <c r="F33" s="105">
        <v>55.269545000000001</v>
      </c>
      <c r="G33" s="105">
        <v>54.8</v>
      </c>
      <c r="O33" s="14"/>
    </row>
    <row r="34" spans="2:15" x14ac:dyDescent="0.25">
      <c r="B34" s="10" t="s">
        <v>72</v>
      </c>
      <c r="C34" s="10" t="s">
        <v>73</v>
      </c>
      <c r="D34" s="105">
        <v>115.3</v>
      </c>
      <c r="E34" s="105">
        <v>115.2</v>
      </c>
      <c r="F34" s="105">
        <v>118.2</v>
      </c>
      <c r="G34" s="105">
        <v>121.6</v>
      </c>
      <c r="O34" s="14"/>
    </row>
    <row r="35" spans="2:15" x14ac:dyDescent="0.25">
      <c r="B35" s="10" t="s">
        <v>101</v>
      </c>
      <c r="C35" s="10" t="s">
        <v>56</v>
      </c>
      <c r="D35" s="105">
        <v>577.65</v>
      </c>
      <c r="E35" s="105">
        <v>591.1</v>
      </c>
      <c r="F35" s="105">
        <v>612.18767100000002</v>
      </c>
      <c r="G35" s="105">
        <v>648.77275299999997</v>
      </c>
      <c r="O35" s="14"/>
    </row>
    <row r="36" spans="2:15" x14ac:dyDescent="0.25">
      <c r="B36" s="10" t="s">
        <v>36</v>
      </c>
      <c r="C36" s="10" t="s">
        <v>43</v>
      </c>
      <c r="D36" s="105">
        <v>591.48592099999996</v>
      </c>
      <c r="E36" s="105">
        <v>580.732349</v>
      </c>
      <c r="F36" s="105">
        <v>560.25554599999998</v>
      </c>
      <c r="G36" s="105">
        <v>652.05730900000003</v>
      </c>
      <c r="O36" s="14"/>
    </row>
    <row r="37" spans="2:15" x14ac:dyDescent="0.25">
      <c r="B37" s="10" t="s">
        <v>102</v>
      </c>
      <c r="C37" s="10" t="s">
        <v>74</v>
      </c>
      <c r="D37" s="105">
        <v>301.7</v>
      </c>
      <c r="E37" s="105">
        <v>308.68151881</v>
      </c>
      <c r="F37" s="105">
        <v>306.3</v>
      </c>
      <c r="G37" s="105">
        <v>310.60000000000002</v>
      </c>
      <c r="O37" s="14"/>
    </row>
    <row r="38" spans="2:15" x14ac:dyDescent="0.25">
      <c r="B38" s="10" t="s">
        <v>49</v>
      </c>
      <c r="C38" s="10" t="s">
        <v>50</v>
      </c>
      <c r="D38" s="105">
        <v>433</v>
      </c>
      <c r="E38" s="105">
        <v>442.28800000000001</v>
      </c>
      <c r="F38" s="105">
        <v>446.69161300000002</v>
      </c>
      <c r="G38" s="105">
        <v>449.93433499999998</v>
      </c>
      <c r="O38" s="14"/>
    </row>
    <row r="39" spans="2:15" x14ac:dyDescent="0.25">
      <c r="B39" s="10" t="s">
        <v>121</v>
      </c>
      <c r="C39" s="39" t="s">
        <v>61</v>
      </c>
      <c r="D39" s="105">
        <v>268.60281600402999</v>
      </c>
      <c r="E39" s="105">
        <v>264.62211692914002</v>
      </c>
      <c r="F39" s="105">
        <v>267.49207221515002</v>
      </c>
      <c r="G39" s="105">
        <v>267.10639612597998</v>
      </c>
      <c r="O39" s="14"/>
    </row>
    <row r="40" spans="2:15" x14ac:dyDescent="0.25">
      <c r="B40" s="10" t="s">
        <v>103</v>
      </c>
      <c r="C40" s="10" t="s">
        <v>46</v>
      </c>
      <c r="D40" s="105">
        <v>557.73098240418301</v>
      </c>
      <c r="E40" s="105">
        <v>564.93328062000001</v>
      </c>
      <c r="F40" s="105">
        <v>565.47</v>
      </c>
      <c r="G40" s="105">
        <v>566.046727285614</v>
      </c>
      <c r="O40" s="14"/>
    </row>
    <row r="41" spans="2:15" x14ac:dyDescent="0.25">
      <c r="B41" s="10" t="s">
        <v>104</v>
      </c>
      <c r="C41" s="10" t="s">
        <v>59</v>
      </c>
      <c r="D41" s="105">
        <v>635</v>
      </c>
      <c r="E41" s="105">
        <v>630</v>
      </c>
      <c r="F41" s="105">
        <v>633</v>
      </c>
      <c r="G41" s="105">
        <v>670.77</v>
      </c>
      <c r="O41" s="14"/>
    </row>
    <row r="42" spans="2:15" x14ac:dyDescent="0.25">
      <c r="B42" s="10" t="s">
        <v>105</v>
      </c>
      <c r="C42" s="10" t="s">
        <v>69</v>
      </c>
      <c r="D42" s="105">
        <v>395</v>
      </c>
      <c r="E42" s="105">
        <v>398.33</v>
      </c>
      <c r="F42" s="105">
        <v>410.05652400000002</v>
      </c>
      <c r="G42" s="105">
        <v>411.96</v>
      </c>
      <c r="O42" s="14"/>
    </row>
    <row r="43" spans="2:15" x14ac:dyDescent="0.25">
      <c r="B43" s="10" t="s">
        <v>106</v>
      </c>
      <c r="C43" s="10" t="s">
        <v>60</v>
      </c>
      <c r="D43" s="105">
        <v>145.02004246999999</v>
      </c>
      <c r="E43" s="105">
        <v>145.74963044399999</v>
      </c>
      <c r="F43" s="105">
        <v>148.30629999999999</v>
      </c>
      <c r="G43" s="105">
        <v>144.80111891000001</v>
      </c>
      <c r="O43" s="14"/>
    </row>
    <row r="44" spans="2:15" x14ac:dyDescent="0.25">
      <c r="B44" s="10" t="s">
        <v>107</v>
      </c>
      <c r="C44" s="10" t="s">
        <v>63</v>
      </c>
      <c r="D44" s="105">
        <v>651</v>
      </c>
      <c r="E44" s="105">
        <v>660.61984988865584</v>
      </c>
      <c r="F44" s="105">
        <v>673.48030625120839</v>
      </c>
      <c r="G44" s="105">
        <v>661.24213101014436</v>
      </c>
      <c r="O44" s="14"/>
    </row>
    <row r="45" spans="2:15" x14ac:dyDescent="0.25">
      <c r="B45" s="10" t="s">
        <v>108</v>
      </c>
      <c r="C45" s="10" t="s">
        <v>47</v>
      </c>
      <c r="D45" s="105">
        <v>242</v>
      </c>
      <c r="E45" s="105">
        <v>265.29751099999999</v>
      </c>
      <c r="F45" s="105">
        <v>254.326179</v>
      </c>
      <c r="G45" s="105">
        <v>281.49</v>
      </c>
      <c r="O45" s="14"/>
    </row>
    <row r="46" spans="2:15" x14ac:dyDescent="0.25">
      <c r="B46" s="10" t="s">
        <v>53</v>
      </c>
      <c r="C46" s="10" t="s">
        <v>54</v>
      </c>
      <c r="D46" s="105">
        <v>1094</v>
      </c>
      <c r="E46" s="105">
        <v>1131</v>
      </c>
      <c r="F46" s="105">
        <v>1097</v>
      </c>
      <c r="G46" s="105">
        <v>1119</v>
      </c>
      <c r="O46" s="14"/>
    </row>
    <row r="47" spans="2:15" x14ac:dyDescent="0.25">
      <c r="B47" s="10" t="s">
        <v>109</v>
      </c>
      <c r="C47" s="10" t="s">
        <v>66</v>
      </c>
      <c r="D47" s="105">
        <v>3226.3429639999999</v>
      </c>
      <c r="E47" s="105">
        <v>3308.2268439999998</v>
      </c>
      <c r="F47" s="105">
        <v>3317.1243760000002</v>
      </c>
      <c r="G47" s="105">
        <v>3418.5202380000001</v>
      </c>
      <c r="O47" s="14"/>
    </row>
    <row r="48" spans="2:15" x14ac:dyDescent="0.25">
      <c r="B48" s="10" t="s">
        <v>129</v>
      </c>
      <c r="C48" s="39" t="s">
        <v>61</v>
      </c>
      <c r="D48" s="105">
        <v>440.41622579000011</v>
      </c>
      <c r="E48" s="105">
        <v>448.86051325</v>
      </c>
      <c r="F48" s="105">
        <v>456.18812279999997</v>
      </c>
      <c r="G48" s="105">
        <v>467.89193210000008</v>
      </c>
      <c r="O48" s="14"/>
    </row>
    <row r="49" spans="2:15" x14ac:dyDescent="0.25">
      <c r="B49" s="10" t="s">
        <v>64</v>
      </c>
      <c r="C49" s="10" t="s">
        <v>65</v>
      </c>
      <c r="D49" s="105">
        <v>4802.2487599990072</v>
      </c>
      <c r="E49" s="105">
        <v>5099</v>
      </c>
      <c r="F49" s="105">
        <v>5164</v>
      </c>
      <c r="G49" s="105">
        <v>5181</v>
      </c>
      <c r="O49" s="14"/>
    </row>
    <row r="50" spans="2:15" x14ac:dyDescent="0.25">
      <c r="B50" s="10" t="s">
        <v>67</v>
      </c>
      <c r="C50" s="10" t="s">
        <v>68</v>
      </c>
      <c r="D50" s="105">
        <v>81.885000000000005</v>
      </c>
      <c r="E50" s="105">
        <v>80.995999999999995</v>
      </c>
      <c r="F50" s="105">
        <v>83</v>
      </c>
      <c r="G50" s="105">
        <v>83</v>
      </c>
      <c r="O50" s="14"/>
    </row>
    <row r="51" spans="2:15" x14ac:dyDescent="0.25">
      <c r="B51" s="10" t="s">
        <v>111</v>
      </c>
      <c r="C51" s="10" t="s">
        <v>48</v>
      </c>
      <c r="D51" s="105">
        <v>408.45910741436262</v>
      </c>
      <c r="E51" s="105">
        <v>407.2846538965041</v>
      </c>
      <c r="F51" s="105">
        <v>407.43552333870542</v>
      </c>
      <c r="G51" s="105">
        <v>395.25848136197368</v>
      </c>
      <c r="O51" s="14"/>
    </row>
    <row r="52" spans="2:15" x14ac:dyDescent="0.25">
      <c r="B52" s="10" t="s">
        <v>122</v>
      </c>
      <c r="C52" s="39" t="s">
        <v>61</v>
      </c>
      <c r="D52" s="105">
        <v>764.74486046670995</v>
      </c>
      <c r="E52" s="105">
        <v>759.18930501422005</v>
      </c>
      <c r="F52" s="105">
        <v>785.07963065081003</v>
      </c>
      <c r="G52" s="105">
        <v>787.17790610281997</v>
      </c>
      <c r="O52" s="14"/>
    </row>
    <row r="53" spans="2:15" x14ac:dyDescent="0.25">
      <c r="B53" s="10" t="s">
        <v>112</v>
      </c>
      <c r="C53" s="10" t="s">
        <v>51</v>
      </c>
      <c r="D53" s="105">
        <v>350.9833201928999</v>
      </c>
      <c r="E53" s="105">
        <v>360.67691612666852</v>
      </c>
      <c r="F53" s="105">
        <v>362.74023452196258</v>
      </c>
      <c r="G53" s="105">
        <v>359.88903864095607</v>
      </c>
      <c r="O53" s="14"/>
    </row>
    <row r="54" spans="2:15" x14ac:dyDescent="0.25">
      <c r="B54" s="10" t="s">
        <v>113</v>
      </c>
      <c r="C54" s="10" t="s">
        <v>62</v>
      </c>
      <c r="D54" s="105">
        <v>1657</v>
      </c>
      <c r="E54" s="105">
        <v>1691</v>
      </c>
      <c r="F54" s="105">
        <v>1706</v>
      </c>
      <c r="G54" s="105">
        <v>1712</v>
      </c>
      <c r="O54" s="14"/>
    </row>
    <row r="55" spans="2:15" x14ac:dyDescent="0.25">
      <c r="B55" s="10" t="s">
        <v>114</v>
      </c>
      <c r="C55" s="10" t="s">
        <v>55</v>
      </c>
      <c r="D55" s="105">
        <v>8624.0874226799988</v>
      </c>
      <c r="E55" s="105">
        <v>8731.8522470099997</v>
      </c>
      <c r="F55" s="105">
        <v>8802.477512110001</v>
      </c>
      <c r="G55" s="105">
        <v>8748</v>
      </c>
      <c r="O55" s="14"/>
    </row>
    <row r="56" spans="2:15" x14ac:dyDescent="0.25">
      <c r="B56" s="10" t="s">
        <v>115</v>
      </c>
      <c r="C56" s="10" t="s">
        <v>70</v>
      </c>
      <c r="D56" s="105">
        <v>395</v>
      </c>
      <c r="E56" s="105">
        <v>403</v>
      </c>
      <c r="F56" s="105">
        <v>413.40624451999997</v>
      </c>
      <c r="G56" s="105">
        <v>414.73349252000003</v>
      </c>
      <c r="O56" s="14"/>
    </row>
    <row r="57" spans="2:15" x14ac:dyDescent="0.25">
      <c r="B57" s="10" t="s">
        <v>116</v>
      </c>
      <c r="C57" s="10" t="s">
        <v>58</v>
      </c>
      <c r="D57" s="105">
        <v>1276.4865415448451</v>
      </c>
      <c r="E57" s="105">
        <v>1306.4915000000001</v>
      </c>
      <c r="F57" s="105">
        <v>1336.3949711707869</v>
      </c>
      <c r="G57" s="105">
        <v>1336.03</v>
      </c>
      <c r="O57" s="14"/>
    </row>
    <row r="58" spans="2:15" x14ac:dyDescent="0.25">
      <c r="B58" s="10" t="s">
        <v>117</v>
      </c>
      <c r="C58" s="10" t="s">
        <v>71</v>
      </c>
      <c r="D58" s="105">
        <v>2414.71922602</v>
      </c>
      <c r="E58" s="105">
        <v>2411.4400169999999</v>
      </c>
      <c r="F58" s="105">
        <v>2417.3314700000001</v>
      </c>
      <c r="G58" s="105">
        <v>2393.94</v>
      </c>
      <c r="O58" s="14"/>
    </row>
    <row r="59" spans="2:15" x14ac:dyDescent="0.25">
      <c r="B59" s="10" t="s">
        <v>44</v>
      </c>
      <c r="C59" s="10" t="s">
        <v>45</v>
      </c>
      <c r="D59" s="105">
        <v>249.3</v>
      </c>
      <c r="E59" s="105">
        <v>243.8</v>
      </c>
      <c r="F59" s="105">
        <v>249.8</v>
      </c>
      <c r="G59" s="105">
        <v>254</v>
      </c>
      <c r="O59" s="14"/>
    </row>
    <row r="64" spans="2:15" x14ac:dyDescent="0.25">
      <c r="B64" s="35" t="s">
        <v>179</v>
      </c>
    </row>
    <row r="66" spans="2:14" ht="30" x14ac:dyDescent="0.25">
      <c r="D66" s="30" t="s">
        <v>169</v>
      </c>
      <c r="E66" s="30" t="s">
        <v>170</v>
      </c>
      <c r="F66" s="30" t="s">
        <v>171</v>
      </c>
      <c r="G66" s="30" t="s">
        <v>172</v>
      </c>
    </row>
    <row r="67" spans="2:14" x14ac:dyDescent="0.25">
      <c r="B67" s="11" t="s">
        <v>75</v>
      </c>
      <c r="C67" s="11" t="s">
        <v>7</v>
      </c>
      <c r="D67" s="12">
        <v>2017</v>
      </c>
      <c r="E67" s="12">
        <v>2018</v>
      </c>
      <c r="F67" s="12">
        <v>2019</v>
      </c>
      <c r="G67" s="12">
        <v>2020</v>
      </c>
      <c r="M67" s="1"/>
    </row>
    <row r="68" spans="2:14" x14ac:dyDescent="0.25">
      <c r="B68" s="10" t="s">
        <v>98</v>
      </c>
      <c r="C68" s="10" t="s">
        <v>57</v>
      </c>
      <c r="D68" s="36">
        <f t="shared" ref="D68:G94" si="0">SUMIFS(D$31:D$59,$C$31:$C$59,$C68)</f>
        <v>777.25232168999992</v>
      </c>
      <c r="E68" s="36">
        <f t="shared" si="0"/>
        <v>806.85445382</v>
      </c>
      <c r="F68" s="36">
        <f t="shared" si="0"/>
        <v>817.31354701999999</v>
      </c>
      <c r="G68" s="36">
        <f t="shared" si="0"/>
        <v>840.82989579999992</v>
      </c>
      <c r="N68" s="37"/>
    </row>
    <row r="69" spans="2:14" x14ac:dyDescent="0.25">
      <c r="B69" s="10" t="s">
        <v>99</v>
      </c>
      <c r="C69" s="10" t="s">
        <v>52</v>
      </c>
      <c r="D69" s="36">
        <f t="shared" si="0"/>
        <v>1364.104063967</v>
      </c>
      <c r="E69" s="36">
        <f t="shared" si="0"/>
        <v>1400.3903820435</v>
      </c>
      <c r="F69" s="36">
        <f t="shared" si="0"/>
        <v>1419.4069752959999</v>
      </c>
      <c r="G69" s="36">
        <f t="shared" si="0"/>
        <v>1431.122207033</v>
      </c>
      <c r="N69" s="37"/>
    </row>
    <row r="70" spans="2:14" x14ac:dyDescent="0.25">
      <c r="B70" s="10" t="s">
        <v>100</v>
      </c>
      <c r="C70" s="10" t="s">
        <v>42</v>
      </c>
      <c r="D70" s="36">
        <f t="shared" si="0"/>
        <v>53.749000000000002</v>
      </c>
      <c r="E70" s="36">
        <f t="shared" si="0"/>
        <v>55.003026000000013</v>
      </c>
      <c r="F70" s="36">
        <f t="shared" si="0"/>
        <v>55.269545000000001</v>
      </c>
      <c r="G70" s="36">
        <f t="shared" si="0"/>
        <v>54.8</v>
      </c>
      <c r="N70" s="37"/>
    </row>
    <row r="71" spans="2:14" x14ac:dyDescent="0.25">
      <c r="B71" s="10" t="s">
        <v>72</v>
      </c>
      <c r="C71" s="10" t="s">
        <v>73</v>
      </c>
      <c r="D71" s="36">
        <f t="shared" si="0"/>
        <v>115.3</v>
      </c>
      <c r="E71" s="36">
        <f t="shared" si="0"/>
        <v>115.2</v>
      </c>
      <c r="F71" s="36">
        <f t="shared" si="0"/>
        <v>118.2</v>
      </c>
      <c r="G71" s="36">
        <f t="shared" si="0"/>
        <v>121.6</v>
      </c>
      <c r="N71" s="37"/>
    </row>
    <row r="72" spans="2:14" x14ac:dyDescent="0.25">
      <c r="B72" s="10" t="s">
        <v>101</v>
      </c>
      <c r="C72" s="10" t="s">
        <v>56</v>
      </c>
      <c r="D72" s="36">
        <f t="shared" si="0"/>
        <v>577.65</v>
      </c>
      <c r="E72" s="36">
        <f t="shared" si="0"/>
        <v>591.1</v>
      </c>
      <c r="F72" s="36">
        <f t="shared" si="0"/>
        <v>612.18767100000002</v>
      </c>
      <c r="G72" s="36">
        <f t="shared" si="0"/>
        <v>648.77275299999997</v>
      </c>
      <c r="N72" s="37"/>
    </row>
    <row r="73" spans="2:14" x14ac:dyDescent="0.25">
      <c r="B73" s="10" t="s">
        <v>36</v>
      </c>
      <c r="C73" s="10" t="s">
        <v>43</v>
      </c>
      <c r="D73" s="36">
        <f t="shared" si="0"/>
        <v>591.48592099999996</v>
      </c>
      <c r="E73" s="36">
        <f t="shared" si="0"/>
        <v>580.732349</v>
      </c>
      <c r="F73" s="36">
        <f t="shared" si="0"/>
        <v>560.25554599999998</v>
      </c>
      <c r="G73" s="36">
        <f t="shared" si="0"/>
        <v>652.05730900000003</v>
      </c>
      <c r="N73" s="37"/>
    </row>
    <row r="74" spans="2:14" x14ac:dyDescent="0.25">
      <c r="B74" s="10" t="s">
        <v>102</v>
      </c>
      <c r="C74" s="10" t="s">
        <v>74</v>
      </c>
      <c r="D74" s="36">
        <f t="shared" si="0"/>
        <v>301.7</v>
      </c>
      <c r="E74" s="36">
        <f t="shared" si="0"/>
        <v>308.68151881</v>
      </c>
      <c r="F74" s="36">
        <f t="shared" si="0"/>
        <v>306.3</v>
      </c>
      <c r="G74" s="36">
        <f t="shared" si="0"/>
        <v>310.60000000000002</v>
      </c>
      <c r="N74" s="37"/>
    </row>
    <row r="75" spans="2:14" x14ac:dyDescent="0.25">
      <c r="B75" s="10" t="s">
        <v>49</v>
      </c>
      <c r="C75" s="10" t="s">
        <v>50</v>
      </c>
      <c r="D75" s="36">
        <f t="shared" si="0"/>
        <v>433</v>
      </c>
      <c r="E75" s="36">
        <f t="shared" si="0"/>
        <v>442.28800000000001</v>
      </c>
      <c r="F75" s="36">
        <f t="shared" si="0"/>
        <v>446.69161300000002</v>
      </c>
      <c r="G75" s="36">
        <f t="shared" si="0"/>
        <v>449.93433499999998</v>
      </c>
      <c r="N75" s="37"/>
    </row>
    <row r="76" spans="2:14" x14ac:dyDescent="0.25">
      <c r="B76" s="10" t="s">
        <v>103</v>
      </c>
      <c r="C76" s="10" t="s">
        <v>46</v>
      </c>
      <c r="D76" s="36">
        <f t="shared" si="0"/>
        <v>557.73098240418301</v>
      </c>
      <c r="E76" s="36">
        <f t="shared" si="0"/>
        <v>564.93328062000001</v>
      </c>
      <c r="F76" s="36">
        <f t="shared" si="0"/>
        <v>565.47</v>
      </c>
      <c r="G76" s="36">
        <f t="shared" si="0"/>
        <v>566.046727285614</v>
      </c>
      <c r="N76" s="37"/>
    </row>
    <row r="77" spans="2:14" x14ac:dyDescent="0.25">
      <c r="B77" s="10" t="s">
        <v>104</v>
      </c>
      <c r="C77" s="10" t="s">
        <v>59</v>
      </c>
      <c r="D77" s="36">
        <f t="shared" si="0"/>
        <v>635</v>
      </c>
      <c r="E77" s="36">
        <f t="shared" si="0"/>
        <v>630</v>
      </c>
      <c r="F77" s="36">
        <f t="shared" si="0"/>
        <v>633</v>
      </c>
      <c r="G77" s="36">
        <f t="shared" si="0"/>
        <v>670.77</v>
      </c>
      <c r="N77" s="37"/>
    </row>
    <row r="78" spans="2:14" x14ac:dyDescent="0.25">
      <c r="B78" s="10" t="s">
        <v>105</v>
      </c>
      <c r="C78" s="10" t="s">
        <v>69</v>
      </c>
      <c r="D78" s="36">
        <f t="shared" si="0"/>
        <v>395</v>
      </c>
      <c r="E78" s="36">
        <f t="shared" si="0"/>
        <v>398.33</v>
      </c>
      <c r="F78" s="36">
        <f t="shared" si="0"/>
        <v>410.05652400000002</v>
      </c>
      <c r="G78" s="36">
        <f t="shared" si="0"/>
        <v>411.96</v>
      </c>
      <c r="N78" s="37"/>
    </row>
    <row r="79" spans="2:14" x14ac:dyDescent="0.25">
      <c r="B79" s="10" t="s">
        <v>106</v>
      </c>
      <c r="C79" s="10" t="s">
        <v>60</v>
      </c>
      <c r="D79" s="36">
        <f t="shared" si="0"/>
        <v>145.02004246999999</v>
      </c>
      <c r="E79" s="36">
        <f t="shared" si="0"/>
        <v>145.74963044399999</v>
      </c>
      <c r="F79" s="36">
        <f t="shared" si="0"/>
        <v>148.30629999999999</v>
      </c>
      <c r="G79" s="36">
        <f t="shared" si="0"/>
        <v>144.80111891000001</v>
      </c>
      <c r="N79" s="37"/>
    </row>
    <row r="80" spans="2:14" x14ac:dyDescent="0.25">
      <c r="B80" s="10" t="s">
        <v>107</v>
      </c>
      <c r="C80" s="10" t="s">
        <v>63</v>
      </c>
      <c r="D80" s="36">
        <f t="shared" si="0"/>
        <v>651</v>
      </c>
      <c r="E80" s="36">
        <f t="shared" si="0"/>
        <v>660.61984988865584</v>
      </c>
      <c r="F80" s="36">
        <f t="shared" si="0"/>
        <v>673.48030625120839</v>
      </c>
      <c r="G80" s="36">
        <f t="shared" si="0"/>
        <v>661.24213101014436</v>
      </c>
      <c r="N80" s="37"/>
    </row>
    <row r="81" spans="2:14" x14ac:dyDescent="0.25">
      <c r="B81" s="10" t="s">
        <v>108</v>
      </c>
      <c r="C81" s="10" t="s">
        <v>47</v>
      </c>
      <c r="D81" s="36">
        <f t="shared" si="0"/>
        <v>242</v>
      </c>
      <c r="E81" s="36">
        <f t="shared" si="0"/>
        <v>265.29751099999999</v>
      </c>
      <c r="F81" s="36">
        <f t="shared" si="0"/>
        <v>254.326179</v>
      </c>
      <c r="G81" s="36">
        <f t="shared" si="0"/>
        <v>281.49</v>
      </c>
      <c r="N81" s="37"/>
    </row>
    <row r="82" spans="2:14" x14ac:dyDescent="0.25">
      <c r="B82" s="10" t="s">
        <v>53</v>
      </c>
      <c r="C82" s="10" t="s">
        <v>54</v>
      </c>
      <c r="D82" s="36">
        <f t="shared" si="0"/>
        <v>1094</v>
      </c>
      <c r="E82" s="36">
        <f t="shared" si="0"/>
        <v>1131</v>
      </c>
      <c r="F82" s="36">
        <f t="shared" si="0"/>
        <v>1097</v>
      </c>
      <c r="G82" s="36">
        <f t="shared" si="0"/>
        <v>1119</v>
      </c>
      <c r="N82" s="37"/>
    </row>
    <row r="83" spans="2:14" x14ac:dyDescent="0.25">
      <c r="B83" s="10" t="s">
        <v>109</v>
      </c>
      <c r="C83" s="10" t="s">
        <v>66</v>
      </c>
      <c r="D83" s="36">
        <f t="shared" si="0"/>
        <v>3226.3429639999999</v>
      </c>
      <c r="E83" s="36">
        <f t="shared" si="0"/>
        <v>3308.2268439999998</v>
      </c>
      <c r="F83" s="36">
        <f t="shared" si="0"/>
        <v>3317.1243760000002</v>
      </c>
      <c r="G83" s="36">
        <f t="shared" si="0"/>
        <v>3418.5202380000001</v>
      </c>
      <c r="N83" s="37"/>
    </row>
    <row r="84" spans="2:14" x14ac:dyDescent="0.25">
      <c r="B84" s="10" t="s">
        <v>64</v>
      </c>
      <c r="C84" s="10" t="s">
        <v>65</v>
      </c>
      <c r="D84" s="36">
        <f t="shared" si="0"/>
        <v>4802.2487599990072</v>
      </c>
      <c r="E84" s="36">
        <f t="shared" si="0"/>
        <v>5099</v>
      </c>
      <c r="F84" s="36">
        <f t="shared" si="0"/>
        <v>5164</v>
      </c>
      <c r="G84" s="36">
        <f t="shared" si="0"/>
        <v>5181</v>
      </c>
      <c r="N84" s="37"/>
    </row>
    <row r="85" spans="2:14" x14ac:dyDescent="0.25">
      <c r="B85" s="39" t="s">
        <v>110</v>
      </c>
      <c r="C85" s="39" t="s">
        <v>61</v>
      </c>
      <c r="D85" s="40">
        <f t="shared" si="0"/>
        <v>1473.76390226074</v>
      </c>
      <c r="E85" s="40">
        <f t="shared" si="0"/>
        <v>1472.67193519336</v>
      </c>
      <c r="F85" s="40">
        <f t="shared" si="0"/>
        <v>1508.7598256659601</v>
      </c>
      <c r="G85" s="40">
        <f t="shared" si="0"/>
        <v>1522.1762343288001</v>
      </c>
      <c r="N85" s="37"/>
    </row>
    <row r="86" spans="2:14" x14ac:dyDescent="0.25">
      <c r="B86" s="10" t="s">
        <v>67</v>
      </c>
      <c r="C86" s="10" t="s">
        <v>68</v>
      </c>
      <c r="D86" s="36">
        <f t="shared" si="0"/>
        <v>81.885000000000005</v>
      </c>
      <c r="E86" s="36">
        <f t="shared" si="0"/>
        <v>80.995999999999995</v>
      </c>
      <c r="F86" s="36">
        <f t="shared" si="0"/>
        <v>83</v>
      </c>
      <c r="G86" s="36">
        <f t="shared" si="0"/>
        <v>83</v>
      </c>
      <c r="N86" s="37"/>
    </row>
    <row r="87" spans="2:14" x14ac:dyDescent="0.25">
      <c r="B87" s="10" t="s">
        <v>111</v>
      </c>
      <c r="C87" s="10" t="s">
        <v>48</v>
      </c>
      <c r="D87" s="36">
        <f t="shared" si="0"/>
        <v>408.45910741436262</v>
      </c>
      <c r="E87" s="36">
        <f t="shared" si="0"/>
        <v>407.2846538965041</v>
      </c>
      <c r="F87" s="36">
        <f t="shared" si="0"/>
        <v>407.43552333870542</v>
      </c>
      <c r="G87" s="36">
        <f t="shared" si="0"/>
        <v>395.25848136197368</v>
      </c>
      <c r="N87" s="37"/>
    </row>
    <row r="88" spans="2:14" x14ac:dyDescent="0.25">
      <c r="B88" s="10" t="s">
        <v>112</v>
      </c>
      <c r="C88" s="10" t="s">
        <v>51</v>
      </c>
      <c r="D88" s="36">
        <f t="shared" si="0"/>
        <v>350.9833201928999</v>
      </c>
      <c r="E88" s="36">
        <f t="shared" si="0"/>
        <v>360.67691612666852</v>
      </c>
      <c r="F88" s="36">
        <f t="shared" si="0"/>
        <v>362.74023452196258</v>
      </c>
      <c r="G88" s="36">
        <f t="shared" si="0"/>
        <v>359.88903864095607</v>
      </c>
      <c r="N88" s="37"/>
    </row>
    <row r="89" spans="2:14" x14ac:dyDescent="0.25">
      <c r="B89" s="10" t="s">
        <v>113</v>
      </c>
      <c r="C89" s="10" t="s">
        <v>62</v>
      </c>
      <c r="D89" s="36">
        <f t="shared" si="0"/>
        <v>1657</v>
      </c>
      <c r="E89" s="36">
        <f t="shared" si="0"/>
        <v>1691</v>
      </c>
      <c r="F89" s="36">
        <f t="shared" si="0"/>
        <v>1706</v>
      </c>
      <c r="G89" s="36">
        <f t="shared" si="0"/>
        <v>1712</v>
      </c>
      <c r="N89" s="37"/>
    </row>
    <row r="90" spans="2:14" x14ac:dyDescent="0.25">
      <c r="B90" s="10" t="s">
        <v>114</v>
      </c>
      <c r="C90" s="10" t="s">
        <v>55</v>
      </c>
      <c r="D90" s="36">
        <f t="shared" si="0"/>
        <v>8624.0874226799988</v>
      </c>
      <c r="E90" s="36">
        <f t="shared" si="0"/>
        <v>8731.8522470099997</v>
      </c>
      <c r="F90" s="36">
        <f t="shared" si="0"/>
        <v>8802.477512110001</v>
      </c>
      <c r="G90" s="36">
        <f t="shared" si="0"/>
        <v>8748</v>
      </c>
      <c r="N90" s="37"/>
    </row>
    <row r="91" spans="2:14" x14ac:dyDescent="0.25">
      <c r="B91" s="10" t="s">
        <v>115</v>
      </c>
      <c r="C91" s="10" t="s">
        <v>70</v>
      </c>
      <c r="D91" s="36">
        <f t="shared" si="0"/>
        <v>395</v>
      </c>
      <c r="E91" s="36">
        <f t="shared" si="0"/>
        <v>403</v>
      </c>
      <c r="F91" s="36">
        <f t="shared" si="0"/>
        <v>413.40624451999997</v>
      </c>
      <c r="G91" s="36">
        <f t="shared" si="0"/>
        <v>414.73349252000003</v>
      </c>
      <c r="N91" s="37"/>
    </row>
    <row r="92" spans="2:14" x14ac:dyDescent="0.25">
      <c r="B92" s="10" t="s">
        <v>116</v>
      </c>
      <c r="C92" s="10" t="s">
        <v>58</v>
      </c>
      <c r="D92" s="36">
        <f t="shared" si="0"/>
        <v>1276.4865415448451</v>
      </c>
      <c r="E92" s="36">
        <f t="shared" si="0"/>
        <v>1306.4915000000001</v>
      </c>
      <c r="F92" s="36">
        <f t="shared" si="0"/>
        <v>1336.3949711707869</v>
      </c>
      <c r="G92" s="36">
        <f t="shared" si="0"/>
        <v>1336.03</v>
      </c>
      <c r="N92" s="37"/>
    </row>
    <row r="93" spans="2:14" x14ac:dyDescent="0.25">
      <c r="B93" s="10" t="s">
        <v>117</v>
      </c>
      <c r="C93" s="10" t="s">
        <v>71</v>
      </c>
      <c r="D93" s="36">
        <f t="shared" si="0"/>
        <v>2414.71922602</v>
      </c>
      <c r="E93" s="36">
        <f t="shared" si="0"/>
        <v>2411.4400169999999</v>
      </c>
      <c r="F93" s="36">
        <f t="shared" si="0"/>
        <v>2417.3314700000001</v>
      </c>
      <c r="G93" s="36">
        <f t="shared" si="0"/>
        <v>2393.94</v>
      </c>
      <c r="N93" s="37"/>
    </row>
    <row r="94" spans="2:14" x14ac:dyDescent="0.25">
      <c r="B94" s="10" t="s">
        <v>44</v>
      </c>
      <c r="C94" s="10" t="s">
        <v>45</v>
      </c>
      <c r="D94" s="36">
        <f t="shared" si="0"/>
        <v>249.3</v>
      </c>
      <c r="E94" s="36">
        <f t="shared" si="0"/>
        <v>243.8</v>
      </c>
      <c r="F94" s="36">
        <f t="shared" si="0"/>
        <v>249.8</v>
      </c>
      <c r="G94" s="36">
        <f t="shared" si="0"/>
        <v>254</v>
      </c>
      <c r="N94" s="37"/>
    </row>
    <row r="95" spans="2:14" x14ac:dyDescent="0.25">
      <c r="H95" s="6"/>
      <c r="I95" s="6"/>
      <c r="J95" s="6"/>
      <c r="K95" s="41"/>
    </row>
    <row r="96" spans="2:14" x14ac:dyDescent="0.25">
      <c r="B96" s="40" t="s">
        <v>110</v>
      </c>
      <c r="C96" s="40" t="s">
        <v>61</v>
      </c>
      <c r="D96" s="40">
        <f>SUMIFS(D31:D59,$C$31:$C$59,$C96)</f>
        <v>1473.76390226074</v>
      </c>
      <c r="E96" s="40">
        <f>SUMIFS(E31:E59,$C$31:$C$59,$C96)</f>
        <v>1472.67193519336</v>
      </c>
      <c r="F96" s="40">
        <f>SUMIFS(F31:F59,$C$31:$C$59,$C96)</f>
        <v>1508.7598256659601</v>
      </c>
      <c r="G96" s="40">
        <f>SUMIFS(G31:G59,$C$31:$C$59,$C96)</f>
        <v>1522.1762343288001</v>
      </c>
      <c r="H96" s="26"/>
      <c r="I96" s="26"/>
      <c r="J96" s="26"/>
      <c r="K96" s="42"/>
    </row>
    <row r="97" spans="1:16" x14ac:dyDescent="0.25">
      <c r="B97" s="40" t="s">
        <v>178</v>
      </c>
      <c r="C97" s="40" t="s">
        <v>61</v>
      </c>
      <c r="D97" s="40" t="b">
        <f>_xlfn.XLOOKUP($C97,$C$68:$C$94,D68:D94,FALSE)=D96</f>
        <v>1</v>
      </c>
      <c r="E97" s="40" t="b">
        <f t="shared" ref="E97:G97" si="1">_xlfn.XLOOKUP($C97,$C$68:$C$94,E68:E94,FALSE)=E96</f>
        <v>1</v>
      </c>
      <c r="F97" s="40" t="b">
        <f t="shared" si="1"/>
        <v>1</v>
      </c>
      <c r="G97" s="40" t="b">
        <f t="shared" si="1"/>
        <v>1</v>
      </c>
    </row>
    <row r="99" spans="1:16" ht="18.75" x14ac:dyDescent="0.3">
      <c r="A99" s="73" t="s">
        <v>174</v>
      </c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</row>
    <row r="102" spans="1:16" x14ac:dyDescent="0.25">
      <c r="B102" s="38" t="s">
        <v>119</v>
      </c>
      <c r="C102" s="10" t="s">
        <v>123</v>
      </c>
      <c r="D102" s="10"/>
      <c r="E102" s="10"/>
      <c r="F102" s="10"/>
      <c r="G102" s="10"/>
      <c r="H102" s="10"/>
      <c r="I102" s="10"/>
      <c r="J102" s="10"/>
    </row>
    <row r="103" spans="1:16" x14ac:dyDescent="0.25">
      <c r="B103" s="38" t="s">
        <v>124</v>
      </c>
      <c r="C103" s="10" t="s">
        <v>175</v>
      </c>
      <c r="D103" s="10"/>
      <c r="E103" s="10"/>
      <c r="F103" s="10"/>
      <c r="G103" s="10"/>
      <c r="H103" s="10"/>
      <c r="I103" s="10"/>
      <c r="J103" s="10"/>
    </row>
    <row r="104" spans="1:16" x14ac:dyDescent="0.25">
      <c r="B104" s="38" t="s">
        <v>126</v>
      </c>
      <c r="C104" s="10" t="s">
        <v>177</v>
      </c>
      <c r="D104" s="10"/>
      <c r="E104" s="10"/>
      <c r="F104" s="10"/>
      <c r="G104" s="10"/>
      <c r="H104" s="10"/>
      <c r="I104" s="10"/>
      <c r="J104" s="10"/>
    </row>
    <row r="105" spans="1:16" x14ac:dyDescent="0.25">
      <c r="B105" s="38" t="s">
        <v>120</v>
      </c>
      <c r="C105" s="10" t="s">
        <v>176</v>
      </c>
      <c r="D105" s="38"/>
      <c r="E105" s="38"/>
      <c r="F105" s="38"/>
      <c r="G105" s="10"/>
      <c r="H105" s="10"/>
      <c r="I105" s="10"/>
      <c r="J105" s="10"/>
    </row>
    <row r="106" spans="1:16" x14ac:dyDescent="0.25">
      <c r="B106" s="38" t="s">
        <v>184</v>
      </c>
      <c r="C106" s="10" t="s">
        <v>183</v>
      </c>
      <c r="D106" s="10"/>
      <c r="E106" s="10"/>
      <c r="F106" s="10"/>
      <c r="G106" s="10"/>
      <c r="H106" s="10"/>
      <c r="I106" s="10"/>
      <c r="J106" s="10"/>
    </row>
    <row r="110" spans="1:16" ht="30" x14ac:dyDescent="0.25">
      <c r="B110" s="11" t="s">
        <v>75</v>
      </c>
      <c r="C110" s="11" t="s">
        <v>7</v>
      </c>
      <c r="D110" s="11" t="s">
        <v>144</v>
      </c>
    </row>
    <row r="111" spans="1:16" x14ac:dyDescent="0.25">
      <c r="B111" s="10" t="s">
        <v>98</v>
      </c>
      <c r="C111" s="10" t="s">
        <v>57</v>
      </c>
      <c r="D111" s="105">
        <v>33433.5</v>
      </c>
    </row>
    <row r="112" spans="1:16" x14ac:dyDescent="0.25">
      <c r="B112" s="10" t="s">
        <v>99</v>
      </c>
      <c r="C112" s="10" t="s">
        <v>52</v>
      </c>
      <c r="D112" s="105">
        <v>91062</v>
      </c>
    </row>
    <row r="113" spans="2:4" x14ac:dyDescent="0.25">
      <c r="B113" s="10" t="s">
        <v>100</v>
      </c>
      <c r="C113" s="10" t="s">
        <v>42</v>
      </c>
      <c r="D113" s="105">
        <v>4683</v>
      </c>
    </row>
    <row r="114" spans="2:4" x14ac:dyDescent="0.25">
      <c r="B114" s="10" t="s">
        <v>72</v>
      </c>
      <c r="C114" s="10" t="s">
        <v>73</v>
      </c>
      <c r="D114" s="105">
        <v>8734</v>
      </c>
    </row>
    <row r="115" spans="2:4" x14ac:dyDescent="0.25">
      <c r="B115" s="10" t="s">
        <v>101</v>
      </c>
      <c r="C115" s="10" t="s">
        <v>56</v>
      </c>
      <c r="D115" s="105">
        <v>43476.333333333343</v>
      </c>
    </row>
    <row r="116" spans="2:4" x14ac:dyDescent="0.25">
      <c r="B116" s="10" t="s">
        <v>36</v>
      </c>
      <c r="C116" s="10" t="s">
        <v>43</v>
      </c>
      <c r="D116" s="105">
        <v>19671.833333333328</v>
      </c>
    </row>
    <row r="117" spans="2:4" x14ac:dyDescent="0.25">
      <c r="B117" s="10" t="s">
        <v>102</v>
      </c>
      <c r="C117" s="10" t="s">
        <v>74</v>
      </c>
      <c r="D117" s="105">
        <v>25658</v>
      </c>
    </row>
    <row r="118" spans="2:4" x14ac:dyDescent="0.25">
      <c r="B118" s="10" t="s">
        <v>49</v>
      </c>
      <c r="C118" s="10" t="s">
        <v>50</v>
      </c>
      <c r="D118" s="105">
        <v>45192.159090909103</v>
      </c>
    </row>
    <row r="119" spans="2:4" x14ac:dyDescent="0.25">
      <c r="B119" s="10" t="s">
        <v>121</v>
      </c>
      <c r="C119" s="39" t="s">
        <v>61</v>
      </c>
      <c r="D119" s="105">
        <v>17411</v>
      </c>
    </row>
    <row r="120" spans="2:4" x14ac:dyDescent="0.25">
      <c r="B120" s="10" t="s">
        <v>103</v>
      </c>
      <c r="C120" s="10" t="s">
        <v>46</v>
      </c>
      <c r="D120" s="105">
        <v>25230.85080645161</v>
      </c>
    </row>
    <row r="121" spans="2:4" x14ac:dyDescent="0.25">
      <c r="B121" s="10" t="s">
        <v>104</v>
      </c>
      <c r="C121" s="10" t="s">
        <v>59</v>
      </c>
      <c r="D121" s="105">
        <v>40514</v>
      </c>
    </row>
    <row r="122" spans="2:4" x14ac:dyDescent="0.25">
      <c r="B122" s="10" t="s">
        <v>105</v>
      </c>
      <c r="C122" s="10" t="s">
        <v>69</v>
      </c>
      <c r="D122" s="105">
        <v>25854.75</v>
      </c>
    </row>
    <row r="123" spans="2:4" x14ac:dyDescent="0.25">
      <c r="B123" s="10" t="s">
        <v>106</v>
      </c>
      <c r="C123" s="10" t="s">
        <v>60</v>
      </c>
      <c r="D123" s="105">
        <v>9245.5</v>
      </c>
    </row>
    <row r="124" spans="2:4" x14ac:dyDescent="0.25">
      <c r="B124" s="10" t="s">
        <v>107</v>
      </c>
      <c r="C124" s="10" t="s">
        <v>63</v>
      </c>
      <c r="D124" s="105">
        <v>40277.5</v>
      </c>
    </row>
    <row r="125" spans="2:4" x14ac:dyDescent="0.25">
      <c r="B125" s="10" t="s">
        <v>108</v>
      </c>
      <c r="C125" s="10" t="s">
        <v>47</v>
      </c>
      <c r="D125" s="105">
        <v>12953</v>
      </c>
    </row>
    <row r="126" spans="2:4" x14ac:dyDescent="0.25">
      <c r="B126" s="10" t="s">
        <v>53</v>
      </c>
      <c r="C126" s="10" t="s">
        <v>54</v>
      </c>
      <c r="D126" s="105">
        <v>60261</v>
      </c>
    </row>
    <row r="127" spans="2:4" x14ac:dyDescent="0.25">
      <c r="B127" s="10" t="s">
        <v>109</v>
      </c>
      <c r="C127" s="10" t="s">
        <v>66</v>
      </c>
      <c r="D127" s="105">
        <v>205985</v>
      </c>
    </row>
    <row r="128" spans="2:4" x14ac:dyDescent="0.25">
      <c r="B128" s="10" t="s">
        <v>129</v>
      </c>
      <c r="C128" s="39" t="s">
        <v>61</v>
      </c>
      <c r="D128" s="105">
        <v>17202</v>
      </c>
    </row>
    <row r="129" spans="2:13" x14ac:dyDescent="0.25">
      <c r="B129" s="10" t="s">
        <v>64</v>
      </c>
      <c r="C129" s="10" t="s">
        <v>65</v>
      </c>
      <c r="D129" s="105">
        <v>343779</v>
      </c>
    </row>
    <row r="130" spans="2:13" x14ac:dyDescent="0.25">
      <c r="B130" s="10" t="s">
        <v>67</v>
      </c>
      <c r="C130" s="10" t="s">
        <v>68</v>
      </c>
      <c r="D130" s="105">
        <v>6668.5</v>
      </c>
    </row>
    <row r="131" spans="2:13" x14ac:dyDescent="0.25">
      <c r="B131" s="10" t="s">
        <v>111</v>
      </c>
      <c r="C131" s="10" t="s">
        <v>48</v>
      </c>
      <c r="D131" s="105">
        <v>23612</v>
      </c>
    </row>
    <row r="132" spans="2:13" x14ac:dyDescent="0.25">
      <c r="B132" s="10" t="s">
        <v>122</v>
      </c>
      <c r="C132" s="39" t="s">
        <v>61</v>
      </c>
      <c r="D132" s="105">
        <v>36277</v>
      </c>
    </row>
    <row r="133" spans="2:13" x14ac:dyDescent="0.25">
      <c r="B133" s="10" t="s">
        <v>112</v>
      </c>
      <c r="C133" s="10" t="s">
        <v>51</v>
      </c>
      <c r="D133" s="105">
        <v>32290.67424242424</v>
      </c>
    </row>
    <row r="134" spans="2:13" x14ac:dyDescent="0.25">
      <c r="B134" s="10" t="s">
        <v>113</v>
      </c>
      <c r="C134" s="10" t="s">
        <v>62</v>
      </c>
      <c r="D134" s="105">
        <v>114568</v>
      </c>
    </row>
    <row r="135" spans="2:13" x14ac:dyDescent="0.25">
      <c r="B135" s="10" t="s">
        <v>114</v>
      </c>
      <c r="C135" s="10" t="s">
        <v>55</v>
      </c>
      <c r="D135" s="105">
        <v>573829</v>
      </c>
    </row>
    <row r="136" spans="2:13" x14ac:dyDescent="0.25">
      <c r="B136" s="10" t="s">
        <v>115</v>
      </c>
      <c r="C136" s="10" t="s">
        <v>70</v>
      </c>
      <c r="D136" s="105">
        <v>27215</v>
      </c>
    </row>
    <row r="137" spans="2:13" x14ac:dyDescent="0.25">
      <c r="B137" s="10" t="s">
        <v>116</v>
      </c>
      <c r="C137" s="10" t="s">
        <v>58</v>
      </c>
      <c r="D137" s="105">
        <v>93498</v>
      </c>
    </row>
    <row r="138" spans="2:13" x14ac:dyDescent="0.25">
      <c r="B138" s="10" t="s">
        <v>117</v>
      </c>
      <c r="C138" s="10" t="s">
        <v>71</v>
      </c>
      <c r="D138" s="105">
        <v>169031.16666666669</v>
      </c>
      <c r="E138" s="6"/>
      <c r="F138" s="6"/>
      <c r="G138" s="6"/>
      <c r="H138" s="6"/>
      <c r="I138" s="6"/>
      <c r="J138" s="6"/>
      <c r="K138" s="6"/>
      <c r="L138" s="6"/>
      <c r="M138" s="6"/>
    </row>
    <row r="139" spans="2:13" x14ac:dyDescent="0.25">
      <c r="B139" s="10" t="s">
        <v>44</v>
      </c>
      <c r="C139" s="10" t="s">
        <v>45</v>
      </c>
      <c r="D139" s="105">
        <v>13735</v>
      </c>
      <c r="E139" s="6"/>
      <c r="F139" s="6"/>
      <c r="G139" s="6"/>
      <c r="H139" s="6"/>
      <c r="I139" s="6"/>
      <c r="J139" s="6"/>
      <c r="K139" s="6"/>
      <c r="L139" s="6"/>
      <c r="M139" s="6"/>
    </row>
    <row r="140" spans="2:13" x14ac:dyDescent="0.25">
      <c r="E140" s="6"/>
      <c r="F140" s="6"/>
      <c r="G140" s="6"/>
      <c r="H140" s="6"/>
      <c r="I140" s="6"/>
      <c r="J140" s="6"/>
      <c r="K140" s="6"/>
      <c r="L140" s="6"/>
      <c r="M140" s="6"/>
    </row>
    <row r="141" spans="2:13" x14ac:dyDescent="0.25">
      <c r="E141" s="6"/>
      <c r="F141" s="6"/>
      <c r="G141" s="6"/>
      <c r="H141" s="6"/>
      <c r="I141" s="6"/>
      <c r="J141" s="6"/>
      <c r="K141" s="6"/>
      <c r="L141" s="6"/>
      <c r="M141" s="6"/>
    </row>
    <row r="142" spans="2:13" x14ac:dyDescent="0.25">
      <c r="C142" s="1"/>
      <c r="D142" s="29"/>
      <c r="E142" s="6"/>
      <c r="F142" s="6"/>
      <c r="G142" s="6"/>
      <c r="H142" s="6"/>
      <c r="I142" s="6"/>
      <c r="J142" s="6"/>
      <c r="K142" s="6"/>
      <c r="L142" s="6"/>
      <c r="M142" s="6"/>
    </row>
    <row r="143" spans="2:13" x14ac:dyDescent="0.25">
      <c r="B143" s="35" t="s">
        <v>179</v>
      </c>
      <c r="E143" s="6"/>
      <c r="F143" s="6"/>
      <c r="G143" s="6"/>
      <c r="H143" s="6"/>
      <c r="I143" s="6"/>
      <c r="J143" s="6"/>
      <c r="K143" s="6"/>
      <c r="L143" s="6"/>
      <c r="M143" s="6"/>
    </row>
    <row r="144" spans="2:13" x14ac:dyDescent="0.25">
      <c r="E144" s="6"/>
      <c r="F144" s="6"/>
      <c r="G144" s="6"/>
      <c r="H144" s="6"/>
      <c r="I144" s="6"/>
      <c r="J144" s="6"/>
      <c r="K144" s="6"/>
      <c r="L144" s="6"/>
      <c r="M144" s="6"/>
    </row>
    <row r="145" spans="2:13" x14ac:dyDescent="0.25">
      <c r="E145" s="6"/>
      <c r="F145" s="6"/>
      <c r="G145" s="6"/>
      <c r="H145" s="6"/>
      <c r="I145" s="6"/>
      <c r="J145" s="6"/>
      <c r="K145" s="6"/>
      <c r="L145" s="6"/>
      <c r="M145" s="6"/>
    </row>
    <row r="146" spans="2:13" x14ac:dyDescent="0.25">
      <c r="B146" s="11" t="s">
        <v>75</v>
      </c>
      <c r="C146" s="11" t="s">
        <v>7</v>
      </c>
      <c r="D146" s="12">
        <v>2017</v>
      </c>
      <c r="E146" s="6"/>
      <c r="F146" s="6"/>
      <c r="G146" s="6"/>
      <c r="H146" s="6"/>
      <c r="I146" s="6"/>
      <c r="J146" s="6"/>
      <c r="K146" s="6"/>
      <c r="L146" s="6"/>
      <c r="M146" s="6"/>
    </row>
    <row r="147" spans="2:13" x14ac:dyDescent="0.25">
      <c r="B147" s="10" t="s">
        <v>98</v>
      </c>
      <c r="C147" s="10" t="s">
        <v>57</v>
      </c>
      <c r="D147" s="36">
        <f t="shared" ref="D147:D173" si="2">SUMIFS(D$111:D$139,$C$111:$C$139,$C147)</f>
        <v>33433.5</v>
      </c>
      <c r="E147" s="6"/>
      <c r="F147" s="6"/>
      <c r="G147" s="6"/>
      <c r="H147" s="6"/>
      <c r="I147" s="6"/>
      <c r="J147" s="6"/>
      <c r="K147" s="6"/>
      <c r="L147" s="6"/>
      <c r="M147" s="6"/>
    </row>
    <row r="148" spans="2:13" x14ac:dyDescent="0.25">
      <c r="B148" s="10" t="s">
        <v>99</v>
      </c>
      <c r="C148" s="10" t="s">
        <v>52</v>
      </c>
      <c r="D148" s="36">
        <f t="shared" si="2"/>
        <v>91062</v>
      </c>
      <c r="E148" s="6"/>
      <c r="F148" s="6"/>
      <c r="G148" s="6"/>
      <c r="H148" s="6"/>
      <c r="I148" s="6"/>
      <c r="J148" s="6"/>
      <c r="K148" s="6"/>
      <c r="L148" s="6"/>
      <c r="M148" s="6"/>
    </row>
    <row r="149" spans="2:13" x14ac:dyDescent="0.25">
      <c r="B149" s="10" t="s">
        <v>100</v>
      </c>
      <c r="C149" s="10" t="s">
        <v>42</v>
      </c>
      <c r="D149" s="36">
        <f t="shared" si="2"/>
        <v>4683</v>
      </c>
      <c r="E149" s="6"/>
      <c r="F149" s="6"/>
      <c r="G149" s="6"/>
      <c r="H149" s="6"/>
      <c r="I149" s="6"/>
      <c r="J149" s="6"/>
      <c r="K149" s="6"/>
      <c r="L149" s="6"/>
      <c r="M149" s="6"/>
    </row>
    <row r="150" spans="2:13" x14ac:dyDescent="0.25">
      <c r="B150" s="10" t="s">
        <v>72</v>
      </c>
      <c r="C150" s="10" t="s">
        <v>73</v>
      </c>
      <c r="D150" s="36">
        <f t="shared" si="2"/>
        <v>8734</v>
      </c>
      <c r="E150" s="6"/>
      <c r="F150" s="6"/>
      <c r="G150" s="6"/>
      <c r="H150" s="6"/>
      <c r="I150" s="6"/>
      <c r="J150" s="6"/>
      <c r="K150" s="6"/>
      <c r="L150" s="6"/>
      <c r="M150" s="6"/>
    </row>
    <row r="151" spans="2:13" x14ac:dyDescent="0.25">
      <c r="B151" s="10" t="s">
        <v>101</v>
      </c>
      <c r="C151" s="10" t="s">
        <v>56</v>
      </c>
      <c r="D151" s="36">
        <f t="shared" si="2"/>
        <v>43476.333333333343</v>
      </c>
      <c r="E151" s="6"/>
      <c r="F151" s="6"/>
      <c r="G151" s="6"/>
      <c r="H151" s="6"/>
      <c r="I151" s="6"/>
      <c r="J151" s="6"/>
      <c r="K151" s="6"/>
      <c r="L151" s="6"/>
      <c r="M151" s="6"/>
    </row>
    <row r="152" spans="2:13" x14ac:dyDescent="0.25">
      <c r="B152" s="10" t="s">
        <v>36</v>
      </c>
      <c r="C152" s="10" t="s">
        <v>43</v>
      </c>
      <c r="D152" s="36">
        <f t="shared" si="2"/>
        <v>19671.833333333328</v>
      </c>
      <c r="E152" s="6"/>
      <c r="F152" s="6"/>
      <c r="G152" s="6"/>
      <c r="H152" s="6"/>
      <c r="I152" s="6"/>
      <c r="J152" s="6"/>
      <c r="K152" s="6"/>
      <c r="L152" s="6"/>
      <c r="M152" s="6"/>
    </row>
    <row r="153" spans="2:13" x14ac:dyDescent="0.25">
      <c r="B153" s="10" t="s">
        <v>102</v>
      </c>
      <c r="C153" s="10" t="s">
        <v>74</v>
      </c>
      <c r="D153" s="36">
        <f t="shared" si="2"/>
        <v>25658</v>
      </c>
      <c r="E153" s="6"/>
      <c r="F153" s="6"/>
      <c r="G153" s="6"/>
      <c r="H153" s="6"/>
      <c r="I153" s="6"/>
      <c r="J153" s="6"/>
      <c r="K153" s="6"/>
      <c r="L153" s="6"/>
      <c r="M153" s="6"/>
    </row>
    <row r="154" spans="2:13" x14ac:dyDescent="0.25">
      <c r="B154" s="10" t="s">
        <v>49</v>
      </c>
      <c r="C154" s="10" t="s">
        <v>50</v>
      </c>
      <c r="D154" s="36">
        <f t="shared" si="2"/>
        <v>45192.159090909103</v>
      </c>
      <c r="E154" s="6"/>
      <c r="F154" s="6"/>
      <c r="G154" s="6"/>
      <c r="H154" s="6"/>
      <c r="I154" s="6"/>
      <c r="J154" s="6"/>
      <c r="K154" s="6"/>
      <c r="L154" s="6"/>
      <c r="M154" s="6"/>
    </row>
    <row r="155" spans="2:13" x14ac:dyDescent="0.25">
      <c r="B155" s="10" t="s">
        <v>103</v>
      </c>
      <c r="C155" s="10" t="s">
        <v>46</v>
      </c>
      <c r="D155" s="36">
        <f t="shared" si="2"/>
        <v>25230.85080645161</v>
      </c>
      <c r="E155" s="6"/>
      <c r="F155" s="6"/>
      <c r="G155" s="6"/>
      <c r="H155" s="6"/>
      <c r="I155" s="6"/>
      <c r="J155" s="6"/>
      <c r="K155" s="6"/>
      <c r="L155" s="6"/>
      <c r="M155" s="6"/>
    </row>
    <row r="156" spans="2:13" x14ac:dyDescent="0.25">
      <c r="B156" s="10" t="s">
        <v>104</v>
      </c>
      <c r="C156" s="10" t="s">
        <v>59</v>
      </c>
      <c r="D156" s="36">
        <f t="shared" si="2"/>
        <v>40514</v>
      </c>
      <c r="E156" s="6"/>
      <c r="F156" s="6"/>
      <c r="G156" s="6"/>
      <c r="H156" s="6"/>
      <c r="I156" s="6"/>
      <c r="J156" s="6"/>
      <c r="K156" s="6"/>
      <c r="L156" s="6"/>
      <c r="M156" s="6"/>
    </row>
    <row r="157" spans="2:13" x14ac:dyDescent="0.25">
      <c r="B157" s="10" t="s">
        <v>105</v>
      </c>
      <c r="C157" s="10" t="s">
        <v>69</v>
      </c>
      <c r="D157" s="36">
        <f t="shared" si="2"/>
        <v>25854.75</v>
      </c>
      <c r="E157" s="6"/>
      <c r="F157" s="6"/>
      <c r="G157" s="6"/>
      <c r="H157" s="6"/>
      <c r="I157" s="6"/>
      <c r="J157" s="6"/>
      <c r="K157" s="6"/>
      <c r="L157" s="6"/>
      <c r="M157" s="6"/>
    </row>
    <row r="158" spans="2:13" x14ac:dyDescent="0.25">
      <c r="B158" s="10" t="s">
        <v>106</v>
      </c>
      <c r="C158" s="10" t="s">
        <v>60</v>
      </c>
      <c r="D158" s="36">
        <f t="shared" si="2"/>
        <v>9245.5</v>
      </c>
      <c r="E158" s="6"/>
      <c r="F158" s="6"/>
      <c r="G158" s="6"/>
      <c r="H158" s="6"/>
      <c r="I158" s="6"/>
      <c r="J158" s="6"/>
      <c r="K158" s="6"/>
      <c r="L158" s="6"/>
      <c r="M158" s="6"/>
    </row>
    <row r="159" spans="2:13" x14ac:dyDescent="0.25">
      <c r="B159" s="10" t="s">
        <v>107</v>
      </c>
      <c r="C159" s="10" t="s">
        <v>63</v>
      </c>
      <c r="D159" s="36">
        <f t="shared" si="2"/>
        <v>40277.5</v>
      </c>
      <c r="E159" s="6"/>
      <c r="F159" s="6"/>
      <c r="G159" s="6"/>
      <c r="H159" s="6"/>
      <c r="I159" s="6"/>
      <c r="J159" s="6"/>
      <c r="K159" s="6"/>
      <c r="L159" s="6"/>
      <c r="M159" s="6"/>
    </row>
    <row r="160" spans="2:13" x14ac:dyDescent="0.25">
      <c r="B160" s="10" t="s">
        <v>108</v>
      </c>
      <c r="C160" s="10" t="s">
        <v>47</v>
      </c>
      <c r="D160" s="36">
        <f t="shared" si="2"/>
        <v>12953</v>
      </c>
      <c r="E160" s="6"/>
      <c r="F160" s="6"/>
      <c r="G160" s="6"/>
      <c r="H160" s="6"/>
      <c r="I160" s="6"/>
      <c r="J160" s="6"/>
      <c r="K160" s="6"/>
      <c r="L160" s="6"/>
      <c r="M160" s="6"/>
    </row>
    <row r="161" spans="2:13" x14ac:dyDescent="0.25">
      <c r="B161" s="10" t="s">
        <v>53</v>
      </c>
      <c r="C161" s="10" t="s">
        <v>54</v>
      </c>
      <c r="D161" s="36">
        <f t="shared" si="2"/>
        <v>60261</v>
      </c>
      <c r="E161" s="6"/>
      <c r="F161" s="6"/>
      <c r="G161" s="6"/>
      <c r="H161" s="6"/>
      <c r="I161" s="6"/>
      <c r="J161" s="6"/>
      <c r="K161" s="6"/>
      <c r="L161" s="6"/>
      <c r="M161" s="6"/>
    </row>
    <row r="162" spans="2:13" x14ac:dyDescent="0.25">
      <c r="B162" s="10" t="s">
        <v>109</v>
      </c>
      <c r="C162" s="10" t="s">
        <v>66</v>
      </c>
      <c r="D162" s="36">
        <f t="shared" si="2"/>
        <v>205985</v>
      </c>
      <c r="E162" s="6"/>
      <c r="F162" s="6"/>
      <c r="G162" s="6"/>
      <c r="H162" s="6"/>
      <c r="I162" s="6"/>
      <c r="J162" s="6"/>
      <c r="K162" s="6"/>
      <c r="L162" s="6"/>
      <c r="M162" s="6"/>
    </row>
    <row r="163" spans="2:13" x14ac:dyDescent="0.25">
      <c r="B163" s="10" t="s">
        <v>64</v>
      </c>
      <c r="C163" s="10" t="s">
        <v>65</v>
      </c>
      <c r="D163" s="36">
        <f t="shared" si="2"/>
        <v>343779</v>
      </c>
      <c r="E163" s="6"/>
      <c r="F163" s="6"/>
      <c r="G163" s="6"/>
      <c r="H163" s="6"/>
      <c r="I163" s="6"/>
      <c r="J163" s="6"/>
      <c r="K163" s="6"/>
      <c r="L163" s="6"/>
      <c r="M163" s="6"/>
    </row>
    <row r="164" spans="2:13" x14ac:dyDescent="0.25">
      <c r="B164" s="39" t="s">
        <v>110</v>
      </c>
      <c r="C164" s="39" t="s">
        <v>61</v>
      </c>
      <c r="D164" s="36">
        <f t="shared" si="2"/>
        <v>70890</v>
      </c>
      <c r="E164" s="6"/>
      <c r="F164" s="6"/>
      <c r="G164" s="6"/>
      <c r="H164" s="6"/>
      <c r="I164" s="6"/>
      <c r="J164" s="6"/>
      <c r="K164" s="6"/>
      <c r="L164" s="6"/>
      <c r="M164" s="6"/>
    </row>
    <row r="165" spans="2:13" x14ac:dyDescent="0.25">
      <c r="B165" s="10" t="s">
        <v>67</v>
      </c>
      <c r="C165" s="10" t="s">
        <v>68</v>
      </c>
      <c r="D165" s="36">
        <f t="shared" si="2"/>
        <v>6668.5</v>
      </c>
      <c r="E165" s="6"/>
      <c r="F165" s="6"/>
      <c r="G165" s="6"/>
      <c r="H165" s="6"/>
      <c r="I165" s="6"/>
      <c r="J165" s="6"/>
      <c r="K165" s="6"/>
      <c r="L165" s="6"/>
      <c r="M165" s="6"/>
    </row>
    <row r="166" spans="2:13" x14ac:dyDescent="0.25">
      <c r="B166" s="10" t="s">
        <v>111</v>
      </c>
      <c r="C166" s="10" t="s">
        <v>48</v>
      </c>
      <c r="D166" s="36">
        <f t="shared" si="2"/>
        <v>23612</v>
      </c>
      <c r="E166" s="6"/>
      <c r="F166" s="6"/>
      <c r="G166" s="6"/>
      <c r="H166" s="6"/>
      <c r="I166" s="6"/>
      <c r="J166" s="6"/>
      <c r="K166" s="6"/>
      <c r="L166" s="6"/>
      <c r="M166" s="6"/>
    </row>
    <row r="167" spans="2:13" x14ac:dyDescent="0.25">
      <c r="B167" s="10" t="s">
        <v>112</v>
      </c>
      <c r="C167" s="10" t="s">
        <v>51</v>
      </c>
      <c r="D167" s="36">
        <f t="shared" si="2"/>
        <v>32290.67424242424</v>
      </c>
    </row>
    <row r="168" spans="2:13" x14ac:dyDescent="0.25">
      <c r="B168" s="10" t="s">
        <v>113</v>
      </c>
      <c r="C168" s="10" t="s">
        <v>62</v>
      </c>
      <c r="D168" s="36">
        <f t="shared" si="2"/>
        <v>114568</v>
      </c>
    </row>
    <row r="169" spans="2:13" x14ac:dyDescent="0.25">
      <c r="B169" s="10" t="s">
        <v>114</v>
      </c>
      <c r="C169" s="10" t="s">
        <v>55</v>
      </c>
      <c r="D169" s="36">
        <f t="shared" si="2"/>
        <v>573829</v>
      </c>
    </row>
    <row r="170" spans="2:13" x14ac:dyDescent="0.25">
      <c r="B170" s="10" t="s">
        <v>115</v>
      </c>
      <c r="C170" s="10" t="s">
        <v>70</v>
      </c>
      <c r="D170" s="36">
        <f t="shared" si="2"/>
        <v>27215</v>
      </c>
    </row>
    <row r="171" spans="2:13" x14ac:dyDescent="0.25">
      <c r="B171" s="10" t="s">
        <v>116</v>
      </c>
      <c r="C171" s="10" t="s">
        <v>58</v>
      </c>
      <c r="D171" s="36">
        <f t="shared" si="2"/>
        <v>93498</v>
      </c>
    </row>
    <row r="172" spans="2:13" x14ac:dyDescent="0.25">
      <c r="B172" s="10" t="s">
        <v>117</v>
      </c>
      <c r="C172" s="10" t="s">
        <v>71</v>
      </c>
      <c r="D172" s="36">
        <f t="shared" si="2"/>
        <v>169031.16666666669</v>
      </c>
    </row>
    <row r="173" spans="2:13" x14ac:dyDescent="0.25">
      <c r="B173" s="10" t="s">
        <v>44</v>
      </c>
      <c r="C173" s="10" t="s">
        <v>45</v>
      </c>
      <c r="D173" s="36">
        <f t="shared" si="2"/>
        <v>13735</v>
      </c>
    </row>
    <row r="176" spans="2:13" x14ac:dyDescent="0.25">
      <c r="B176" s="40" t="s">
        <v>110</v>
      </c>
      <c r="C176" s="39" t="s">
        <v>61</v>
      </c>
      <c r="D176" s="40">
        <f>SUMIFS(D111:D139,$C$31:$C$59,$C176)</f>
        <v>70890</v>
      </c>
    </row>
    <row r="177" spans="1:16" x14ac:dyDescent="0.25">
      <c r="B177" s="40" t="s">
        <v>178</v>
      </c>
      <c r="C177" s="40" t="s">
        <v>61</v>
      </c>
      <c r="D177" s="40" t="b">
        <f>_xlfn.XLOOKUP($C177,$C$147:$C$173,D147:D173,FALSE)=D176</f>
        <v>1</v>
      </c>
    </row>
    <row r="183" spans="1:16" ht="18.75" x14ac:dyDescent="0.3">
      <c r="A183" s="73" t="s">
        <v>159</v>
      </c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</row>
    <row r="184" spans="1:16" x14ac:dyDescent="0.25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6" x14ac:dyDescent="0.25">
      <c r="B185" s="71" t="s">
        <v>142</v>
      </c>
      <c r="C185" s="63" t="s">
        <v>224</v>
      </c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6" x14ac:dyDescent="0.25">
      <c r="B186" s="71" t="s">
        <v>136</v>
      </c>
      <c r="C186" s="63" t="s">
        <v>180</v>
      </c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6" x14ac:dyDescent="0.25">
      <c r="B187" s="71" t="s">
        <v>143</v>
      </c>
      <c r="C187" s="63" t="s">
        <v>141</v>
      </c>
      <c r="D187" s="31"/>
      <c r="E187" s="31"/>
      <c r="F187" s="31"/>
      <c r="G187" s="31"/>
      <c r="H187" s="3"/>
      <c r="I187" s="31"/>
      <c r="J187" s="31"/>
      <c r="K187" s="31"/>
      <c r="L187" s="31"/>
      <c r="M187" s="31"/>
    </row>
    <row r="188" spans="1:16" x14ac:dyDescent="0.25">
      <c r="B188" s="74"/>
      <c r="C188" s="75"/>
      <c r="D188" s="31"/>
      <c r="E188" s="31"/>
      <c r="F188" s="31"/>
      <c r="G188" s="31"/>
      <c r="H188" s="3"/>
      <c r="I188" s="31"/>
      <c r="J188" s="31"/>
      <c r="K188" s="31"/>
      <c r="L188" s="31"/>
      <c r="M188" s="31"/>
    </row>
    <row r="189" spans="1:16" x14ac:dyDescent="0.25">
      <c r="B189" s="3"/>
      <c r="C189" s="3"/>
      <c r="D189" s="70" t="s">
        <v>152</v>
      </c>
      <c r="E189" s="3"/>
      <c r="F189" s="3"/>
      <c r="G189" s="3"/>
      <c r="H189" s="3"/>
      <c r="I189" s="3"/>
      <c r="J189" s="3"/>
      <c r="K189" s="3"/>
      <c r="L189" s="3"/>
      <c r="M189" s="3"/>
    </row>
    <row r="190" spans="1:16" ht="60" x14ac:dyDescent="0.25">
      <c r="B190" s="11" t="s">
        <v>173</v>
      </c>
      <c r="C190" s="11" t="s">
        <v>7</v>
      </c>
      <c r="D190" s="12" t="s">
        <v>160</v>
      </c>
      <c r="E190" s="3"/>
      <c r="F190" s="3"/>
      <c r="G190" s="3"/>
      <c r="H190" s="3"/>
      <c r="I190" s="3"/>
      <c r="J190" s="3"/>
      <c r="K190" s="3"/>
      <c r="L190" s="3"/>
      <c r="M190" s="3"/>
    </row>
    <row r="191" spans="1:16" x14ac:dyDescent="0.25">
      <c r="B191" s="60" t="s">
        <v>27</v>
      </c>
      <c r="C191" s="48" t="s">
        <v>55</v>
      </c>
      <c r="D191" s="107">
        <v>179.89345119538811</v>
      </c>
      <c r="E191" s="3"/>
      <c r="F191" s="3"/>
      <c r="G191" s="3"/>
      <c r="H191" s="3"/>
      <c r="I191" s="3"/>
      <c r="J191" s="3"/>
      <c r="K191" s="3"/>
      <c r="L191" s="3"/>
      <c r="M191" s="3"/>
    </row>
    <row r="192" spans="1:16" x14ac:dyDescent="0.25">
      <c r="B192" s="60" t="s">
        <v>18</v>
      </c>
      <c r="C192" s="48" t="s">
        <v>65</v>
      </c>
      <c r="D192" s="107">
        <v>81.284164470194568</v>
      </c>
      <c r="E192" s="3"/>
      <c r="F192" s="3"/>
      <c r="G192" s="3"/>
      <c r="H192" s="3"/>
      <c r="I192" s="3"/>
      <c r="J192" s="3"/>
      <c r="K192" s="3"/>
      <c r="L192" s="3"/>
      <c r="M192" s="3"/>
    </row>
    <row r="193" spans="2:13" x14ac:dyDescent="0.25">
      <c r="B193" s="60" t="s">
        <v>17</v>
      </c>
      <c r="C193" s="48" t="s">
        <v>66</v>
      </c>
      <c r="D193" s="107">
        <v>53.497210523027135</v>
      </c>
      <c r="E193" s="3"/>
      <c r="F193" s="3"/>
      <c r="G193" s="3"/>
      <c r="H193" s="3"/>
      <c r="I193" s="3"/>
      <c r="J193" s="3"/>
      <c r="K193" s="3"/>
      <c r="L193" s="3"/>
      <c r="M193" s="3"/>
    </row>
    <row r="194" spans="2:13" x14ac:dyDescent="0.25">
      <c r="B194" s="60" t="s">
        <v>13</v>
      </c>
      <c r="C194" s="48" t="s">
        <v>71</v>
      </c>
      <c r="D194" s="107">
        <v>46.268079071300207</v>
      </c>
      <c r="E194" s="3"/>
      <c r="F194" s="3"/>
      <c r="G194" s="3"/>
      <c r="H194" s="3"/>
      <c r="I194" s="3"/>
      <c r="J194" s="3"/>
      <c r="K194" s="3"/>
      <c r="L194" s="3"/>
      <c r="M194" s="3"/>
    </row>
    <row r="195" spans="2:13" x14ac:dyDescent="0.25">
      <c r="B195" s="60" t="s">
        <v>20</v>
      </c>
      <c r="C195" s="48" t="s">
        <v>62</v>
      </c>
      <c r="D195" s="107">
        <v>26.980543519145584</v>
      </c>
      <c r="E195" s="3"/>
      <c r="F195" s="3"/>
      <c r="G195" s="3"/>
      <c r="H195" s="3"/>
      <c r="I195" s="3"/>
      <c r="J195" s="3"/>
      <c r="K195" s="3"/>
      <c r="L195" s="3"/>
      <c r="M195" s="3"/>
    </row>
    <row r="196" spans="2:13" x14ac:dyDescent="0.25">
      <c r="B196" s="60" t="s">
        <v>29</v>
      </c>
      <c r="C196" s="48" t="s">
        <v>52</v>
      </c>
      <c r="D196" s="107">
        <v>25.373632100686134</v>
      </c>
      <c r="E196" s="3"/>
      <c r="F196" s="3"/>
      <c r="G196" s="3"/>
      <c r="H196" s="3"/>
      <c r="I196" s="3"/>
      <c r="J196" s="3"/>
      <c r="K196" s="3"/>
      <c r="L196" s="3"/>
      <c r="M196" s="3"/>
    </row>
    <row r="197" spans="2:13" x14ac:dyDescent="0.25">
      <c r="B197" s="60" t="s">
        <v>21</v>
      </c>
      <c r="C197" s="48" t="s">
        <v>61</v>
      </c>
      <c r="D197" s="107">
        <v>22.31990909599649</v>
      </c>
      <c r="E197" s="3"/>
      <c r="F197" s="3"/>
      <c r="G197" s="3"/>
      <c r="H197" s="3"/>
      <c r="I197" s="3"/>
      <c r="J197" s="3"/>
      <c r="K197" s="3"/>
      <c r="L197" s="3"/>
      <c r="M197" s="3"/>
    </row>
    <row r="198" spans="2:13" x14ac:dyDescent="0.25">
      <c r="B198" s="60" t="s">
        <v>24</v>
      </c>
      <c r="C198" s="48" t="s">
        <v>58</v>
      </c>
      <c r="D198" s="107">
        <v>19.998780700684293</v>
      </c>
      <c r="E198" s="3"/>
      <c r="F198" s="3"/>
      <c r="G198" s="3"/>
      <c r="H198" s="3"/>
      <c r="I198" s="3"/>
      <c r="J198" s="3"/>
      <c r="K198" s="3"/>
      <c r="L198" s="3"/>
      <c r="M198" s="3"/>
    </row>
    <row r="199" spans="2:13" x14ac:dyDescent="0.25">
      <c r="B199" s="60" t="s">
        <v>28</v>
      </c>
      <c r="C199" s="48" t="s">
        <v>54</v>
      </c>
      <c r="D199" s="107">
        <v>18.254791819046275</v>
      </c>
      <c r="E199" s="3"/>
      <c r="F199" s="3"/>
      <c r="G199" s="3"/>
      <c r="H199" s="13"/>
      <c r="I199" s="3"/>
      <c r="J199" s="3"/>
      <c r="K199" s="3"/>
      <c r="L199" s="3"/>
      <c r="M199" s="3"/>
    </row>
    <row r="200" spans="2:13" x14ac:dyDescent="0.25">
      <c r="B200" s="60" t="s">
        <v>25</v>
      </c>
      <c r="C200" s="48" t="s">
        <v>57</v>
      </c>
      <c r="D200" s="107">
        <v>12.614693144418885</v>
      </c>
      <c r="E200" s="3"/>
      <c r="F200" s="3"/>
      <c r="G200" s="3"/>
      <c r="H200" s="3"/>
      <c r="I200" s="3"/>
      <c r="J200" s="3"/>
      <c r="K200" s="3"/>
      <c r="L200" s="3"/>
      <c r="M200" s="3"/>
    </row>
    <row r="201" spans="2:13" x14ac:dyDescent="0.25">
      <c r="B201" s="60" t="s">
        <v>23</v>
      </c>
      <c r="C201" s="48" t="s">
        <v>59</v>
      </c>
      <c r="D201" s="107">
        <v>12.11917364303587</v>
      </c>
      <c r="E201" s="3"/>
      <c r="F201" s="3"/>
      <c r="G201" s="3"/>
      <c r="H201" s="3"/>
      <c r="I201" s="3"/>
      <c r="J201" s="3"/>
      <c r="K201" s="3"/>
      <c r="L201" s="3"/>
      <c r="M201" s="3"/>
    </row>
    <row r="202" spans="2:13" x14ac:dyDescent="0.25">
      <c r="B202" s="60" t="s">
        <v>26</v>
      </c>
      <c r="C202" s="48" t="s">
        <v>56</v>
      </c>
      <c r="D202" s="107">
        <v>11.308469594105491</v>
      </c>
      <c r="E202" s="3"/>
      <c r="F202" s="3"/>
      <c r="G202" s="3"/>
      <c r="H202" s="3"/>
      <c r="I202" s="3"/>
      <c r="J202" s="3"/>
      <c r="K202" s="3"/>
      <c r="L202" s="3"/>
      <c r="M202" s="3"/>
    </row>
    <row r="203" spans="2:13" x14ac:dyDescent="0.25">
      <c r="B203" s="60" t="s">
        <v>19</v>
      </c>
      <c r="C203" s="48" t="s">
        <v>63</v>
      </c>
      <c r="D203" s="107">
        <v>10.707862599150515</v>
      </c>
      <c r="E203" s="3"/>
      <c r="F203" s="3"/>
      <c r="G203" s="3"/>
      <c r="H203" s="3"/>
      <c r="I203" s="3"/>
      <c r="J203" s="3"/>
      <c r="K203" s="3"/>
      <c r="L203" s="3"/>
      <c r="M203" s="3"/>
    </row>
    <row r="204" spans="2:13" x14ac:dyDescent="0.25">
      <c r="B204" s="60" t="s">
        <v>36</v>
      </c>
      <c r="C204" s="48" t="s">
        <v>43</v>
      </c>
      <c r="D204" s="107">
        <v>10.654287876372893</v>
      </c>
      <c r="E204" s="3"/>
      <c r="F204" s="3"/>
      <c r="G204" s="3"/>
      <c r="H204" s="3"/>
      <c r="I204" s="3"/>
      <c r="J204" s="3"/>
      <c r="K204" s="3"/>
      <c r="L204" s="3"/>
      <c r="M204" s="3"/>
    </row>
    <row r="205" spans="2:13" x14ac:dyDescent="0.25">
      <c r="B205" s="60" t="s">
        <v>31</v>
      </c>
      <c r="C205" s="48" t="s">
        <v>50</v>
      </c>
      <c r="D205" s="107">
        <v>9.0190771264914495</v>
      </c>
      <c r="E205" s="3"/>
      <c r="F205" s="3"/>
      <c r="G205" s="3"/>
      <c r="H205" s="3"/>
      <c r="I205" s="3"/>
      <c r="J205" s="3"/>
      <c r="K205" s="3"/>
      <c r="L205" s="3"/>
      <c r="M205" s="3"/>
    </row>
    <row r="206" spans="2:13" x14ac:dyDescent="0.25">
      <c r="B206" s="60" t="s">
        <v>34</v>
      </c>
      <c r="C206" s="48" t="s">
        <v>46</v>
      </c>
      <c r="D206" s="107">
        <v>7.6874416094579479</v>
      </c>
      <c r="E206" s="3"/>
      <c r="F206" s="3"/>
      <c r="G206" s="3"/>
      <c r="H206" s="3"/>
      <c r="I206" s="3"/>
      <c r="J206" s="3"/>
      <c r="K206" s="3"/>
      <c r="L206" s="3"/>
      <c r="M206" s="3"/>
    </row>
    <row r="207" spans="2:13" x14ac:dyDescent="0.25">
      <c r="B207" s="60" t="s">
        <v>14</v>
      </c>
      <c r="C207" s="48" t="s">
        <v>70</v>
      </c>
      <c r="D207" s="107">
        <v>6.2922318532908497</v>
      </c>
      <c r="E207" s="3"/>
      <c r="F207" s="3"/>
      <c r="G207" s="3"/>
      <c r="H207" s="3"/>
      <c r="I207" s="3"/>
      <c r="J207" s="3"/>
      <c r="K207" s="3"/>
      <c r="L207" s="3"/>
      <c r="M207" s="3"/>
    </row>
    <row r="208" spans="2:13" x14ac:dyDescent="0.25">
      <c r="B208" s="60" t="s">
        <v>32</v>
      </c>
      <c r="C208" s="48" t="s">
        <v>48</v>
      </c>
      <c r="D208" s="107">
        <v>6.0860793336371222</v>
      </c>
      <c r="E208" s="3"/>
      <c r="F208" s="3"/>
      <c r="G208" s="3"/>
      <c r="H208" s="3"/>
      <c r="I208" s="3"/>
      <c r="J208" s="3"/>
      <c r="K208" s="3"/>
      <c r="L208" s="3"/>
      <c r="M208" s="3"/>
    </row>
    <row r="209" spans="1:16" x14ac:dyDescent="0.25">
      <c r="B209" s="60" t="s">
        <v>30</v>
      </c>
      <c r="C209" s="48" t="s">
        <v>51</v>
      </c>
      <c r="D209" s="107">
        <v>5.8788423280760771</v>
      </c>
      <c r="E209" s="3"/>
      <c r="F209" s="3"/>
      <c r="G209" s="3"/>
      <c r="H209" s="3"/>
      <c r="I209" s="3"/>
      <c r="J209" s="3"/>
      <c r="K209" s="3"/>
      <c r="L209" s="3"/>
      <c r="M209" s="3"/>
    </row>
    <row r="210" spans="1:16" x14ac:dyDescent="0.25">
      <c r="B210" s="60" t="s">
        <v>15</v>
      </c>
      <c r="C210" s="48" t="s">
        <v>69</v>
      </c>
      <c r="D210" s="107">
        <v>5.4486704007006317</v>
      </c>
      <c r="E210" s="3"/>
      <c r="F210" s="3"/>
      <c r="G210" s="3"/>
      <c r="H210" s="3"/>
      <c r="I210" s="3"/>
      <c r="J210" s="3"/>
      <c r="K210" s="3"/>
      <c r="L210" s="3"/>
      <c r="M210" s="3"/>
    </row>
    <row r="211" spans="1:16" x14ac:dyDescent="0.25">
      <c r="B211" s="60" t="s">
        <v>33</v>
      </c>
      <c r="C211" s="48" t="s">
        <v>47</v>
      </c>
      <c r="D211" s="107">
        <v>5.2788675927470923</v>
      </c>
      <c r="E211" s="3"/>
      <c r="F211" s="3"/>
      <c r="G211" s="3"/>
      <c r="H211" s="3"/>
      <c r="I211" s="3"/>
      <c r="J211" s="3"/>
      <c r="K211" s="3"/>
      <c r="L211" s="3"/>
      <c r="M211" s="3"/>
    </row>
    <row r="212" spans="1:16" x14ac:dyDescent="0.25">
      <c r="B212" s="60" t="s">
        <v>35</v>
      </c>
      <c r="C212" s="48" t="s">
        <v>45</v>
      </c>
      <c r="D212" s="107">
        <v>4.0568566339554613</v>
      </c>
      <c r="E212" s="3"/>
      <c r="F212" s="3"/>
      <c r="G212" s="3"/>
      <c r="H212" s="3"/>
      <c r="I212" s="3"/>
      <c r="J212" s="3"/>
      <c r="K212" s="3"/>
      <c r="L212" s="3"/>
      <c r="M212" s="3"/>
    </row>
    <row r="213" spans="1:16" x14ac:dyDescent="0.25">
      <c r="B213" s="60" t="s">
        <v>11</v>
      </c>
      <c r="C213" s="48" t="s">
        <v>74</v>
      </c>
      <c r="D213" s="107">
        <v>4.0082837836851786</v>
      </c>
      <c r="E213" s="3"/>
      <c r="F213" s="3"/>
      <c r="G213" s="3"/>
      <c r="H213" s="3"/>
      <c r="I213" s="3"/>
      <c r="J213" s="3"/>
      <c r="K213" s="3"/>
      <c r="L213" s="3"/>
      <c r="M213" s="3"/>
    </row>
    <row r="214" spans="1:16" x14ac:dyDescent="0.25">
      <c r="B214" s="60" t="s">
        <v>12</v>
      </c>
      <c r="C214" s="48" t="s">
        <v>73</v>
      </c>
      <c r="D214" s="107">
        <v>2.2033452972340188</v>
      </c>
      <c r="E214" s="3"/>
      <c r="F214" s="3"/>
      <c r="G214" s="3"/>
      <c r="H214" s="3"/>
      <c r="I214" s="3"/>
      <c r="J214" s="3"/>
      <c r="K214" s="3"/>
      <c r="L214" s="3"/>
      <c r="M214" s="3"/>
    </row>
    <row r="215" spans="1:16" x14ac:dyDescent="0.25">
      <c r="B215" s="60" t="s">
        <v>16</v>
      </c>
      <c r="C215" s="48" t="s">
        <v>68</v>
      </c>
      <c r="D215" s="107">
        <v>1.703813504918954</v>
      </c>
      <c r="E215" s="3"/>
      <c r="F215" s="3"/>
      <c r="G215" s="3"/>
      <c r="H215" s="3"/>
      <c r="I215" s="3"/>
      <c r="J215" s="3"/>
      <c r="K215" s="3"/>
      <c r="L215" s="3"/>
      <c r="M215" s="3"/>
    </row>
    <row r="216" spans="1:16" x14ac:dyDescent="0.25">
      <c r="B216" s="60" t="s">
        <v>37</v>
      </c>
      <c r="C216" s="48" t="s">
        <v>42</v>
      </c>
      <c r="D216" s="107">
        <v>1.6356144140413127</v>
      </c>
      <c r="E216" s="3"/>
      <c r="F216" s="3"/>
      <c r="G216" s="3"/>
      <c r="H216" s="3"/>
      <c r="I216" s="3"/>
      <c r="J216" s="3"/>
      <c r="K216" s="3"/>
      <c r="L216" s="3"/>
      <c r="M216" s="3"/>
    </row>
    <row r="217" spans="1:16" x14ac:dyDescent="0.25">
      <c r="B217" s="60" t="s">
        <v>22</v>
      </c>
      <c r="C217" s="48" t="s">
        <v>60</v>
      </c>
      <c r="D217" s="107">
        <v>0.93573167421568582</v>
      </c>
      <c r="E217" s="3"/>
      <c r="F217" s="3"/>
      <c r="G217" s="3"/>
      <c r="H217" s="3"/>
      <c r="I217" s="3"/>
      <c r="J217" s="3"/>
      <c r="K217" s="3"/>
      <c r="L217" s="3"/>
      <c r="M217" s="3"/>
    </row>
    <row r="218" spans="1:16" x14ac:dyDescent="0.25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6" x14ac:dyDescent="0.25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2"/>
    </row>
    <row r="220" spans="1:16" ht="24" customHeight="1" x14ac:dyDescent="0.3">
      <c r="A220" s="120" t="s">
        <v>154</v>
      </c>
      <c r="B220" s="120"/>
      <c r="C220" s="120"/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73"/>
      <c r="P220" s="73"/>
    </row>
    <row r="221" spans="1:16" x14ac:dyDescent="0.25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6" x14ac:dyDescent="0.25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6" x14ac:dyDescent="0.25">
      <c r="B223" s="72" t="s">
        <v>119</v>
      </c>
      <c r="C223" s="68" t="s">
        <v>151</v>
      </c>
      <c r="D223" s="68"/>
      <c r="E223" s="68"/>
      <c r="F223" s="68"/>
      <c r="G223" s="68"/>
      <c r="H223" s="68"/>
      <c r="I223" s="3"/>
      <c r="J223" s="3"/>
      <c r="K223" s="3"/>
      <c r="L223" s="3"/>
      <c r="M223" s="3"/>
    </row>
    <row r="224" spans="1:16" x14ac:dyDescent="0.25">
      <c r="B224" s="72" t="s">
        <v>147</v>
      </c>
      <c r="C224" s="69" t="s">
        <v>150</v>
      </c>
      <c r="D224" s="68"/>
      <c r="E224" s="68"/>
      <c r="F224" s="68"/>
      <c r="G224" s="68"/>
      <c r="H224" s="68"/>
      <c r="I224" s="3"/>
      <c r="J224" s="3"/>
      <c r="K224" s="3"/>
      <c r="L224" s="3"/>
      <c r="M224" s="3"/>
    </row>
    <row r="225" spans="2:13" x14ac:dyDescent="0.25">
      <c r="B225" s="72" t="s">
        <v>124</v>
      </c>
      <c r="C225" s="68" t="s">
        <v>148</v>
      </c>
      <c r="D225" s="68"/>
      <c r="E225" s="68"/>
      <c r="F225" s="68"/>
      <c r="G225" s="68"/>
      <c r="H225" s="68"/>
      <c r="I225" s="3"/>
      <c r="J225" s="3"/>
      <c r="K225" s="3"/>
      <c r="L225" s="3"/>
      <c r="M225" s="3"/>
    </row>
    <row r="226" spans="2:13" x14ac:dyDescent="0.25">
      <c r="B226" s="72" t="s">
        <v>149</v>
      </c>
      <c r="C226" s="68" t="s">
        <v>153</v>
      </c>
      <c r="D226" s="68"/>
      <c r="E226" s="68"/>
      <c r="F226" s="68"/>
      <c r="G226" s="68"/>
      <c r="H226" s="68"/>
      <c r="I226" s="3"/>
      <c r="J226" s="3"/>
      <c r="K226" s="3"/>
      <c r="L226" s="3"/>
      <c r="M226" s="3"/>
    </row>
    <row r="227" spans="2:13" x14ac:dyDescent="0.25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2:13" x14ac:dyDescent="0.25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 spans="2:13" x14ac:dyDescent="0.25"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</row>
    <row r="230" spans="2:13" ht="30" x14ac:dyDescent="0.25">
      <c r="B230" s="11" t="s">
        <v>173</v>
      </c>
      <c r="C230" s="11" t="s">
        <v>7</v>
      </c>
      <c r="D230" s="11" t="s">
        <v>155</v>
      </c>
      <c r="E230" s="11" t="s">
        <v>156</v>
      </c>
      <c r="F230" s="11" t="s">
        <v>157</v>
      </c>
      <c r="G230" s="11" t="s">
        <v>158</v>
      </c>
      <c r="H230" s="67"/>
      <c r="I230" s="65"/>
      <c r="J230" s="66"/>
      <c r="K230" s="3"/>
      <c r="L230" s="3"/>
      <c r="M230" s="3"/>
    </row>
    <row r="231" spans="2:13" x14ac:dyDescent="0.25">
      <c r="B231" s="48" t="s">
        <v>25</v>
      </c>
      <c r="C231" s="48" t="s">
        <v>57</v>
      </c>
      <c r="D231" s="105">
        <v>14.041322840000001</v>
      </c>
      <c r="E231" s="105">
        <v>15.576893999999999</v>
      </c>
      <c r="F231" s="105">
        <v>12.12078204</v>
      </c>
      <c r="G231" s="105">
        <v>12.30776829</v>
      </c>
      <c r="H231" s="64"/>
      <c r="I231" s="65"/>
      <c r="J231" s="66"/>
      <c r="K231" s="3"/>
      <c r="L231" s="3"/>
      <c r="M231" s="3"/>
    </row>
    <row r="232" spans="2:13" x14ac:dyDescent="0.25">
      <c r="B232" s="48" t="s">
        <v>29</v>
      </c>
      <c r="C232" s="48" t="s">
        <v>52</v>
      </c>
      <c r="D232" s="105">
        <v>25.156798559999999</v>
      </c>
      <c r="E232" s="105">
        <v>26.248985859999998</v>
      </c>
      <c r="F232" s="105">
        <v>21.768545400000001</v>
      </c>
      <c r="G232" s="105">
        <v>22.115026090000001</v>
      </c>
      <c r="H232" s="64"/>
      <c r="I232" s="65"/>
      <c r="J232" s="66"/>
      <c r="K232" s="3"/>
      <c r="L232" s="3"/>
      <c r="M232" s="3"/>
    </row>
    <row r="233" spans="2:13" x14ac:dyDescent="0.25">
      <c r="B233" s="48" t="s">
        <v>37</v>
      </c>
      <c r="C233" s="48" t="s">
        <v>42</v>
      </c>
      <c r="D233" s="105">
        <v>1.5600692400000007</v>
      </c>
      <c r="E233" s="105">
        <v>1.3525617599999999</v>
      </c>
      <c r="F233" s="105">
        <v>-0.49897618000000005</v>
      </c>
      <c r="G233" s="105">
        <v>0.55002174000000004</v>
      </c>
      <c r="H233" s="64"/>
      <c r="I233" s="65"/>
      <c r="J233" s="66"/>
      <c r="K233" s="3"/>
      <c r="L233" s="3"/>
      <c r="M233" s="3"/>
    </row>
    <row r="234" spans="2:13" x14ac:dyDescent="0.25">
      <c r="B234" s="48" t="s">
        <v>12</v>
      </c>
      <c r="C234" s="48" t="s">
        <v>73</v>
      </c>
      <c r="D234" s="105">
        <v>2.9343518400000002</v>
      </c>
      <c r="E234" s="105">
        <v>2.9068520399999995</v>
      </c>
      <c r="F234" s="105">
        <v>2.5677532800000002</v>
      </c>
      <c r="G234" s="105">
        <v>2.6546223599999998</v>
      </c>
      <c r="H234" s="64"/>
      <c r="I234" s="65"/>
      <c r="J234" s="66"/>
      <c r="K234" s="3"/>
      <c r="L234" s="3"/>
      <c r="M234" s="3"/>
    </row>
    <row r="235" spans="2:13" x14ac:dyDescent="0.25">
      <c r="B235" s="48" t="s">
        <v>26</v>
      </c>
      <c r="C235" s="48" t="s">
        <v>56</v>
      </c>
      <c r="D235" s="105">
        <v>11.587440119999998</v>
      </c>
      <c r="E235" s="105">
        <v>12.72706932</v>
      </c>
      <c r="F235" s="105">
        <v>10.713980160000002</v>
      </c>
      <c r="G235" s="105">
        <v>10.96387142</v>
      </c>
      <c r="H235" s="64"/>
      <c r="I235" s="65"/>
      <c r="J235" s="66"/>
      <c r="K235" s="3"/>
      <c r="L235" s="3"/>
      <c r="M235" s="3"/>
    </row>
    <row r="236" spans="2:13" x14ac:dyDescent="0.25">
      <c r="B236" s="48" t="s">
        <v>36</v>
      </c>
      <c r="C236" s="48" t="s">
        <v>43</v>
      </c>
      <c r="D236" s="105">
        <v>5.2232753999999995</v>
      </c>
      <c r="E236" s="105">
        <v>15.380803149999997</v>
      </c>
      <c r="F236" s="105">
        <v>6.5567257200000011</v>
      </c>
      <c r="G236" s="105">
        <v>4.5569751199999988</v>
      </c>
      <c r="H236" s="64"/>
      <c r="I236" s="65"/>
      <c r="J236" s="66"/>
      <c r="K236" s="3"/>
      <c r="L236" s="3"/>
      <c r="M236" s="3"/>
    </row>
    <row r="237" spans="2:13" x14ac:dyDescent="0.25">
      <c r="B237" s="48" t="s">
        <v>11</v>
      </c>
      <c r="C237" s="48" t="s">
        <v>74</v>
      </c>
      <c r="D237" s="105">
        <v>5.9041510799999983</v>
      </c>
      <c r="E237" s="105">
        <v>5.7871743600000016</v>
      </c>
      <c r="F237" s="105">
        <v>5.4449188800000012</v>
      </c>
      <c r="G237" s="105">
        <v>5.4949405100000002</v>
      </c>
      <c r="H237" s="64"/>
      <c r="I237" s="65"/>
      <c r="J237" s="66"/>
      <c r="K237" s="3"/>
      <c r="L237" s="3"/>
      <c r="M237" s="3"/>
    </row>
    <row r="238" spans="2:13" x14ac:dyDescent="0.25">
      <c r="B238" s="48" t="s">
        <v>31</v>
      </c>
      <c r="C238" s="48" t="s">
        <v>50</v>
      </c>
      <c r="D238" s="105">
        <v>8.3661440400000018</v>
      </c>
      <c r="E238" s="105">
        <v>7.9986478800000009</v>
      </c>
      <c r="F238" s="105">
        <v>7.3030530000000002</v>
      </c>
      <c r="G238" s="105">
        <v>7.5089940100000003</v>
      </c>
      <c r="H238" s="64"/>
      <c r="I238" s="65"/>
      <c r="J238" s="66"/>
      <c r="K238" s="3"/>
      <c r="L238" s="3"/>
      <c r="M238" s="3"/>
    </row>
    <row r="239" spans="2:13" x14ac:dyDescent="0.25">
      <c r="B239" s="48" t="s">
        <v>34</v>
      </c>
      <c r="C239" s="48" t="s">
        <v>46</v>
      </c>
      <c r="D239" s="105">
        <v>5.7437395499999999</v>
      </c>
      <c r="E239" s="105">
        <v>5.5405897099999999</v>
      </c>
      <c r="F239" s="105">
        <v>3.4213730400000002</v>
      </c>
      <c r="G239" s="105">
        <v>3.4882114299999998</v>
      </c>
      <c r="H239" s="64"/>
      <c r="I239" s="65"/>
      <c r="J239" s="66"/>
      <c r="K239" s="3"/>
      <c r="L239" s="3"/>
      <c r="M239" s="3"/>
    </row>
    <row r="240" spans="2:13" x14ac:dyDescent="0.25">
      <c r="B240" s="48" t="s">
        <v>23</v>
      </c>
      <c r="C240" s="48" t="s">
        <v>59</v>
      </c>
      <c r="D240" s="105">
        <v>13.971607440000001</v>
      </c>
      <c r="E240" s="105">
        <v>13.707564</v>
      </c>
      <c r="F240" s="105">
        <v>11.719157039999999</v>
      </c>
      <c r="G240" s="105">
        <v>12.314249639999998</v>
      </c>
      <c r="H240" s="64"/>
      <c r="I240" s="65"/>
      <c r="J240" s="66"/>
      <c r="K240" s="3"/>
      <c r="L240" s="3"/>
      <c r="M240" s="3"/>
    </row>
    <row r="241" spans="2:13" x14ac:dyDescent="0.25">
      <c r="B241" s="48" t="s">
        <v>15</v>
      </c>
      <c r="C241" s="48" t="s">
        <v>69</v>
      </c>
      <c r="D241" s="105">
        <v>7.3867167599999979</v>
      </c>
      <c r="E241" s="105">
        <v>7.2339320399999991</v>
      </c>
      <c r="F241" s="105">
        <v>6.5312368799999989</v>
      </c>
      <c r="G241" s="105">
        <v>6.6578567800000004</v>
      </c>
      <c r="H241" s="64"/>
      <c r="I241" s="65"/>
      <c r="J241" s="66"/>
      <c r="K241" s="3"/>
      <c r="L241" s="3"/>
      <c r="M241" s="3"/>
    </row>
    <row r="242" spans="2:13" x14ac:dyDescent="0.25">
      <c r="B242" s="48" t="s">
        <v>22</v>
      </c>
      <c r="C242" s="48" t="s">
        <v>60</v>
      </c>
      <c r="D242" s="105">
        <v>1.1513535599999998</v>
      </c>
      <c r="E242" s="105">
        <v>0.89879484000000021</v>
      </c>
      <c r="F242" s="105">
        <v>0.98853731999999994</v>
      </c>
      <c r="G242" s="105">
        <v>1.0356098899999999</v>
      </c>
      <c r="H242" s="64"/>
      <c r="I242" s="65"/>
      <c r="J242" s="66"/>
      <c r="K242" s="3"/>
      <c r="L242" s="3"/>
      <c r="M242" s="3"/>
    </row>
    <row r="243" spans="2:13" x14ac:dyDescent="0.25">
      <c r="B243" s="48" t="s">
        <v>19</v>
      </c>
      <c r="C243" s="48" t="s">
        <v>63</v>
      </c>
      <c r="D243" s="105">
        <v>12.683094700000002</v>
      </c>
      <c r="E243" s="105">
        <v>10.476016960000001</v>
      </c>
      <c r="F243" s="105">
        <v>11.153263559999999</v>
      </c>
      <c r="G243" s="105">
        <v>11.81706338</v>
      </c>
      <c r="H243" s="64"/>
      <c r="I243" s="65"/>
      <c r="J243" s="66"/>
      <c r="K243" s="3"/>
      <c r="L243" s="3"/>
      <c r="M243" s="3"/>
    </row>
    <row r="244" spans="2:13" x14ac:dyDescent="0.25">
      <c r="B244" s="48" t="s">
        <v>33</v>
      </c>
      <c r="C244" s="48" t="s">
        <v>47</v>
      </c>
      <c r="D244" s="105">
        <v>4.4019972000000003</v>
      </c>
      <c r="E244" s="105">
        <v>4.2984566399999995</v>
      </c>
      <c r="F244" s="105">
        <v>3.8500286400000001</v>
      </c>
      <c r="G244" s="105">
        <v>4.23117783</v>
      </c>
      <c r="H244" s="64"/>
      <c r="I244" s="65"/>
      <c r="J244" s="66"/>
      <c r="K244" s="3"/>
      <c r="L244" s="3"/>
      <c r="M244" s="3"/>
    </row>
    <row r="245" spans="2:13" x14ac:dyDescent="0.25">
      <c r="B245" s="48" t="s">
        <v>28</v>
      </c>
      <c r="C245" s="48" t="s">
        <v>54</v>
      </c>
      <c r="D245" s="105">
        <v>20.076553319999999</v>
      </c>
      <c r="E245" s="105">
        <v>18.639300120000005</v>
      </c>
      <c r="F245" s="105">
        <v>17.32011348</v>
      </c>
      <c r="G245" s="105">
        <v>16.338656029999999</v>
      </c>
      <c r="H245" s="64"/>
      <c r="I245" s="65"/>
      <c r="J245" s="66"/>
      <c r="K245" s="3"/>
      <c r="L245" s="3"/>
      <c r="M245" s="3"/>
    </row>
    <row r="246" spans="2:13" x14ac:dyDescent="0.25">
      <c r="B246" s="48" t="s">
        <v>17</v>
      </c>
      <c r="C246" s="48" t="s">
        <v>66</v>
      </c>
      <c r="D246" s="105">
        <v>70.167304749999985</v>
      </c>
      <c r="E246" s="105">
        <v>57.158115480000006</v>
      </c>
      <c r="F246" s="105">
        <v>60.70206864</v>
      </c>
      <c r="G246" s="105">
        <v>61.596089990000003</v>
      </c>
      <c r="H246" s="64"/>
      <c r="I246" s="65"/>
      <c r="J246" s="66"/>
      <c r="K246" s="3"/>
      <c r="L246" s="3"/>
      <c r="M246" s="3"/>
    </row>
    <row r="247" spans="2:13" x14ac:dyDescent="0.25">
      <c r="B247" s="48" t="s">
        <v>18</v>
      </c>
      <c r="C247" s="48" t="s">
        <v>65</v>
      </c>
      <c r="D247" s="105">
        <v>99.608440759999993</v>
      </c>
      <c r="E247" s="105">
        <v>100.28325800000003</v>
      </c>
      <c r="F247" s="105">
        <v>88.094045509999958</v>
      </c>
      <c r="G247" s="105">
        <v>92.208591609999985</v>
      </c>
      <c r="H247" s="64"/>
      <c r="I247" s="65"/>
      <c r="J247" s="66"/>
      <c r="K247" s="3"/>
      <c r="L247" s="3"/>
      <c r="M247" s="3"/>
    </row>
    <row r="248" spans="2:13" x14ac:dyDescent="0.25">
      <c r="B248" s="48" t="s">
        <v>110</v>
      </c>
      <c r="C248" s="48" t="s">
        <v>61</v>
      </c>
      <c r="D248" s="105">
        <v>27.152639639999997</v>
      </c>
      <c r="E248" s="105">
        <v>26.365761960000004</v>
      </c>
      <c r="F248" s="105">
        <v>23.13254967</v>
      </c>
      <c r="G248" s="105">
        <v>24.320801109999994</v>
      </c>
      <c r="H248" s="64"/>
      <c r="I248" s="65"/>
      <c r="J248" s="66"/>
      <c r="K248" s="3"/>
      <c r="L248" s="3"/>
      <c r="M248" s="3"/>
    </row>
    <row r="249" spans="2:13" x14ac:dyDescent="0.25">
      <c r="B249" s="48" t="s">
        <v>16</v>
      </c>
      <c r="C249" s="48" t="s">
        <v>68</v>
      </c>
      <c r="D249" s="105">
        <v>2.0848692</v>
      </c>
      <c r="E249" s="105">
        <v>2.0839809599999999</v>
      </c>
      <c r="F249" s="105">
        <v>1.83820512</v>
      </c>
      <c r="G249" s="105">
        <v>1.9185669599999999</v>
      </c>
      <c r="H249" s="64"/>
      <c r="I249" s="65"/>
      <c r="J249" s="66"/>
      <c r="K249" s="3"/>
      <c r="L249" s="3"/>
      <c r="M249" s="3"/>
    </row>
    <row r="250" spans="2:13" x14ac:dyDescent="0.25">
      <c r="B250" s="48" t="s">
        <v>32</v>
      </c>
      <c r="C250" s="48" t="s">
        <v>48</v>
      </c>
      <c r="D250" s="105">
        <v>5.4110184499999994</v>
      </c>
      <c r="E250" s="105">
        <v>5.2287772799999992</v>
      </c>
      <c r="F250" s="105">
        <v>4.6660502400000006</v>
      </c>
      <c r="G250" s="105">
        <v>4.7373245800000001</v>
      </c>
      <c r="H250" s="64"/>
      <c r="I250" s="65"/>
      <c r="J250" s="66"/>
      <c r="K250" s="3"/>
      <c r="L250" s="3"/>
      <c r="M250" s="3"/>
    </row>
    <row r="251" spans="2:13" x14ac:dyDescent="0.25">
      <c r="B251" s="48" t="s">
        <v>30</v>
      </c>
      <c r="C251" s="48" t="s">
        <v>51</v>
      </c>
      <c r="D251" s="105">
        <v>5.4135445199999994</v>
      </c>
      <c r="E251" s="105">
        <v>5.3289316799999993</v>
      </c>
      <c r="F251" s="105">
        <v>5.3154022799999989</v>
      </c>
      <c r="G251" s="105">
        <v>4.9292628600000006</v>
      </c>
      <c r="H251" s="64"/>
      <c r="I251" s="65"/>
      <c r="J251" s="66"/>
      <c r="K251" s="3"/>
      <c r="L251" s="3"/>
      <c r="M251" s="3"/>
    </row>
    <row r="252" spans="2:13" x14ac:dyDescent="0.25">
      <c r="B252" s="48" t="s">
        <v>20</v>
      </c>
      <c r="C252" s="48" t="s">
        <v>62</v>
      </c>
      <c r="D252" s="105">
        <v>32.413105080000001</v>
      </c>
      <c r="E252" s="105">
        <v>31.966917750000004</v>
      </c>
      <c r="F252" s="105">
        <v>27.980440919999999</v>
      </c>
      <c r="G252" s="105">
        <v>29.838091430000002</v>
      </c>
      <c r="H252" s="64"/>
      <c r="I252" s="65"/>
      <c r="J252" s="66"/>
      <c r="K252" s="3"/>
      <c r="L252" s="3"/>
      <c r="M252" s="3"/>
    </row>
    <row r="253" spans="2:13" x14ac:dyDescent="0.25">
      <c r="B253" s="48" t="s">
        <v>27</v>
      </c>
      <c r="C253" s="48" t="s">
        <v>55</v>
      </c>
      <c r="D253" s="105">
        <v>197.09682178999998</v>
      </c>
      <c r="E253" s="105">
        <v>195.87652032</v>
      </c>
      <c r="F253" s="105">
        <v>170.81967047999998</v>
      </c>
      <c r="G253" s="105">
        <v>172.11339906000003</v>
      </c>
      <c r="H253" s="64"/>
      <c r="I253" s="65"/>
      <c r="J253" s="66"/>
      <c r="K253" s="3"/>
      <c r="L253" s="3"/>
      <c r="M253" s="3"/>
    </row>
    <row r="254" spans="2:13" x14ac:dyDescent="0.25">
      <c r="B254" s="48" t="s">
        <v>14</v>
      </c>
      <c r="C254" s="48" t="s">
        <v>70</v>
      </c>
      <c r="D254" s="105">
        <v>8.2040486399999981</v>
      </c>
      <c r="E254" s="105">
        <v>8.0305187999999994</v>
      </c>
      <c r="F254" s="105">
        <v>7.3934891600000006</v>
      </c>
      <c r="G254" s="105">
        <v>7.6907593699999994</v>
      </c>
      <c r="H254" s="64"/>
      <c r="I254" s="65"/>
      <c r="J254" s="66"/>
      <c r="K254" s="3"/>
      <c r="L254" s="3"/>
      <c r="M254" s="3"/>
    </row>
    <row r="255" spans="2:13" x14ac:dyDescent="0.25">
      <c r="B255" s="48" t="s">
        <v>24</v>
      </c>
      <c r="C255" s="48" t="s">
        <v>58</v>
      </c>
      <c r="D255" s="105">
        <v>21.007403879999995</v>
      </c>
      <c r="E255" s="105">
        <v>21.861640319999999</v>
      </c>
      <c r="F255" s="105">
        <v>18.976336800000002</v>
      </c>
      <c r="G255" s="105">
        <v>19.939606990000001</v>
      </c>
      <c r="H255" s="64"/>
      <c r="I255" s="65"/>
      <c r="J255" s="66"/>
      <c r="K255" s="3"/>
      <c r="L255" s="3"/>
      <c r="M255" s="3"/>
    </row>
    <row r="256" spans="2:13" x14ac:dyDescent="0.25">
      <c r="B256" s="48" t="s">
        <v>13</v>
      </c>
      <c r="C256" s="48" t="s">
        <v>71</v>
      </c>
      <c r="D256" s="105">
        <v>61.719995160000018</v>
      </c>
      <c r="E256" s="105">
        <v>61.287071520000005</v>
      </c>
      <c r="F256" s="105">
        <v>52.698317040000006</v>
      </c>
      <c r="G256" s="105">
        <v>54.373691869999995</v>
      </c>
      <c r="H256" s="64"/>
      <c r="I256" s="65"/>
      <c r="J256" s="66"/>
      <c r="K256" s="3"/>
      <c r="L256" s="3"/>
      <c r="M256" s="3"/>
    </row>
    <row r="257" spans="2:13" x14ac:dyDescent="0.25">
      <c r="B257" s="48" t="s">
        <v>35</v>
      </c>
      <c r="C257" s="48" t="s">
        <v>45</v>
      </c>
      <c r="D257" s="105">
        <v>1.9369278000000001</v>
      </c>
      <c r="E257" s="105">
        <v>2.6660618400000002</v>
      </c>
      <c r="F257" s="105">
        <v>1.75733424</v>
      </c>
      <c r="G257" s="105">
        <v>2.04221656</v>
      </c>
      <c r="H257" s="3"/>
      <c r="I257" s="3"/>
      <c r="J257" s="3"/>
      <c r="K257" s="3"/>
      <c r="L257" s="3"/>
      <c r="M257" s="3"/>
    </row>
  </sheetData>
  <hyperlinks>
    <hyperlink ref="C224" r:id="rId1" display="https://www.transpower.co.nz/industry/regulatory-control-periods/rcp2/updates" xr:uid="{5576D8C1-86AE-4FA8-8487-34EBC15EE1D5}"/>
    <hyperlink ref="C8" r:id="rId2" xr:uid="{80C32F28-9A93-4AE2-91C6-FC9EF1043E26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214689D9304C44B1751650E71D0537" ma:contentTypeVersion="11" ma:contentTypeDescription="Create a new document." ma:contentTypeScope="" ma:versionID="ca4bf33e5dc85de80e4f66a685c1488a">
  <xsd:schema xmlns:xsd="http://www.w3.org/2001/XMLSchema" xmlns:xs="http://www.w3.org/2001/XMLSchema" xmlns:p="http://schemas.microsoft.com/office/2006/metadata/properties" xmlns:ns3="f0e46fc5-9464-461f-b60c-d777f1f2f2a3" xmlns:ns4="53d38a82-7d93-4a7a-a91d-d97e27585881" targetNamespace="http://schemas.microsoft.com/office/2006/metadata/properties" ma:root="true" ma:fieldsID="84aa6824bda5516be0d5b4ee5a902310" ns3:_="" ns4:_="">
    <xsd:import namespace="f0e46fc5-9464-461f-b60c-d777f1f2f2a3"/>
    <xsd:import namespace="53d38a82-7d93-4a7a-a91d-d97e2758588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e46fc5-9464-461f-b60c-d777f1f2f2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d38a82-7d93-4a7a-a91d-d97e2758588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EA2848-4E90-4ED0-9B55-EC8BD927E8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C8513F-BC5A-496D-A010-EB9725196885}">
  <ds:schemaRefs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53d38a82-7d93-4a7a-a91d-d97e27585881"/>
    <ds:schemaRef ds:uri="f0e46fc5-9464-461f-b60c-d777f1f2f2a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2915C94-3E75-4084-B6DB-1FA8E487A5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e46fc5-9464-461f-b60c-d777f1f2f2a3"/>
    <ds:schemaRef ds:uri="53d38a82-7d93-4a7a-a91d-d97e275858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Title</vt:lpstr>
      <vt:lpstr>Overview</vt:lpstr>
      <vt:lpstr>Output</vt:lpstr>
      <vt:lpstr>Calculations</vt:lpstr>
      <vt:lpstr>Inputs</vt:lpstr>
      <vt:lpstr>Title!Print_Area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Blair Robertson</dc:creator>
  <cp:keywords/>
  <dc:description/>
  <cp:lastModifiedBy>Tobias Maugg</cp:lastModifiedBy>
  <cp:revision/>
  <dcterms:created xsi:type="dcterms:W3CDTF">2021-09-05T21:50:43Z</dcterms:created>
  <dcterms:modified xsi:type="dcterms:W3CDTF">2021-10-06T04:18:53Z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0x0101004A214689D9304C44B1751650E71D0537</vt:lpwstr>
  </property>
</Properties>
</file>