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545" windowHeight="12525" tabRatio="909"/>
  </bookViews>
  <sheets>
    <sheet name="Summary" sheetId="36" r:id="rId1"/>
    <sheet name="hypothetical grid" sheetId="18" r:id="rId2"/>
    <sheet name="LRIC" sheetId="34" r:id="rId3"/>
    <sheet name="MIC " sheetId="39" r:id="rId4"/>
    <sheet name="AIC" sheetId="4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D112" i="36" l="1"/>
  <c r="C112" i="36"/>
  <c r="B112" i="36"/>
  <c r="AU230" i="45"/>
  <c r="AT230" i="45"/>
  <c r="AS230" i="45"/>
  <c r="AR230" i="45"/>
  <c r="AQ230" i="45"/>
  <c r="AP230" i="45"/>
  <c r="AO230" i="45"/>
  <c r="AN230" i="45"/>
  <c r="AM230" i="45"/>
  <c r="AL230" i="45"/>
  <c r="AK230" i="45"/>
  <c r="AJ230" i="45"/>
  <c r="AI230" i="45"/>
  <c r="AH230" i="45"/>
  <c r="AG230" i="45"/>
  <c r="AF230" i="45"/>
  <c r="AE230" i="45"/>
  <c r="AD230" i="45"/>
  <c r="AC230" i="45"/>
  <c r="AB230" i="45"/>
  <c r="AA230" i="45"/>
  <c r="Z230" i="45"/>
  <c r="Y230" i="45"/>
  <c r="X230" i="45"/>
  <c r="W230" i="45"/>
  <c r="V230" i="45"/>
  <c r="U230" i="45"/>
  <c r="T230" i="45"/>
  <c r="S230" i="45"/>
  <c r="R230" i="45"/>
  <c r="Q230" i="45"/>
  <c r="P230" i="45"/>
  <c r="O230" i="45"/>
  <c r="N230" i="45"/>
  <c r="M230" i="45"/>
  <c r="L230" i="45"/>
  <c r="K230" i="45"/>
  <c r="J230" i="45"/>
  <c r="I230" i="45"/>
  <c r="H230" i="45"/>
  <c r="E230" i="45"/>
  <c r="AI223" i="45" s="1"/>
  <c r="AU229" i="45"/>
  <c r="AT229" i="45"/>
  <c r="AS229" i="45"/>
  <c r="AR229" i="45"/>
  <c r="AQ229" i="45"/>
  <c r="AP229" i="45"/>
  <c r="AO229" i="45"/>
  <c r="AN229" i="45"/>
  <c r="AM229" i="45"/>
  <c r="AL229" i="45"/>
  <c r="AK229" i="45"/>
  <c r="AJ229" i="45"/>
  <c r="AI229" i="45"/>
  <c r="AH229" i="45"/>
  <c r="AG229" i="45"/>
  <c r="AF229" i="45"/>
  <c r="AE229" i="45"/>
  <c r="AD229" i="45"/>
  <c r="AC229" i="45"/>
  <c r="AA229" i="45"/>
  <c r="Z229" i="45"/>
  <c r="Y229" i="45"/>
  <c r="X229" i="45"/>
  <c r="W229" i="45"/>
  <c r="V229" i="45"/>
  <c r="U229" i="45"/>
  <c r="T229" i="45"/>
  <c r="S229" i="45"/>
  <c r="R229" i="45"/>
  <c r="Q229" i="45"/>
  <c r="P229" i="45"/>
  <c r="O229" i="45"/>
  <c r="N229" i="45"/>
  <c r="M229" i="45"/>
  <c r="L229" i="45"/>
  <c r="K229" i="45"/>
  <c r="J229" i="45"/>
  <c r="I229" i="45"/>
  <c r="H229" i="45"/>
  <c r="E229" i="45"/>
  <c r="AU228" i="45"/>
  <c r="AT228" i="45"/>
  <c r="AS228" i="45"/>
  <c r="AR228" i="45"/>
  <c r="AQ228" i="45"/>
  <c r="AP228" i="45"/>
  <c r="AO228" i="45"/>
  <c r="AN228" i="45"/>
  <c r="AM228" i="45"/>
  <c r="AL228" i="45"/>
  <c r="AK228" i="45"/>
  <c r="AJ228" i="45"/>
  <c r="AI228" i="45"/>
  <c r="AH228" i="45"/>
  <c r="AG228" i="45"/>
  <c r="AF228" i="45"/>
  <c r="AE228" i="45"/>
  <c r="AD228" i="45"/>
  <c r="AB228" i="45"/>
  <c r="AA228" i="45"/>
  <c r="Z228" i="45"/>
  <c r="Y228" i="45"/>
  <c r="X228" i="45"/>
  <c r="W228" i="45"/>
  <c r="V228" i="45"/>
  <c r="U228" i="45"/>
  <c r="T228" i="45"/>
  <c r="S228" i="45"/>
  <c r="R228" i="45"/>
  <c r="Q228" i="45"/>
  <c r="P228" i="45"/>
  <c r="O228" i="45"/>
  <c r="N228" i="45"/>
  <c r="M228" i="45"/>
  <c r="L228" i="45"/>
  <c r="K228" i="45"/>
  <c r="J228" i="45"/>
  <c r="I228" i="45"/>
  <c r="H228" i="45"/>
  <c r="E228" i="45"/>
  <c r="AI221" i="45" s="1"/>
  <c r="AU227" i="45"/>
  <c r="AT227" i="45"/>
  <c r="AS227" i="45"/>
  <c r="AR227" i="45"/>
  <c r="AQ227" i="45"/>
  <c r="AP227" i="45"/>
  <c r="AO227" i="45"/>
  <c r="AN227" i="45"/>
  <c r="AM227" i="45"/>
  <c r="AL227" i="45"/>
  <c r="AK227" i="45"/>
  <c r="AJ227" i="45"/>
  <c r="AI227" i="45"/>
  <c r="AH227" i="45"/>
  <c r="AG227" i="45"/>
  <c r="AF227" i="45"/>
  <c r="AD227" i="45"/>
  <c r="AC227" i="45"/>
  <c r="AA227" i="45"/>
  <c r="Z227" i="45"/>
  <c r="Y227" i="45"/>
  <c r="X227" i="45"/>
  <c r="W227" i="45"/>
  <c r="V227" i="45"/>
  <c r="U227" i="45"/>
  <c r="T227" i="45"/>
  <c r="S227" i="45"/>
  <c r="R227" i="45"/>
  <c r="Q227" i="45"/>
  <c r="P227" i="45"/>
  <c r="O227" i="45"/>
  <c r="N227" i="45"/>
  <c r="M227" i="45"/>
  <c r="L227" i="45"/>
  <c r="K227" i="45"/>
  <c r="J227" i="45"/>
  <c r="I227" i="45"/>
  <c r="H227" i="45"/>
  <c r="E227" i="45"/>
  <c r="AU226" i="45"/>
  <c r="AT226" i="45"/>
  <c r="AS226" i="45"/>
  <c r="AR226" i="45"/>
  <c r="AQ226" i="45"/>
  <c r="AP226" i="45"/>
  <c r="AO226" i="45"/>
  <c r="AN226" i="45"/>
  <c r="AM226" i="45"/>
  <c r="AL226" i="45"/>
  <c r="AK226" i="45"/>
  <c r="AJ226" i="45"/>
  <c r="AI226" i="45"/>
  <c r="AH226" i="45"/>
  <c r="AG226" i="45"/>
  <c r="AF226" i="45"/>
  <c r="AB226" i="45"/>
  <c r="AA226" i="45"/>
  <c r="Z226" i="45"/>
  <c r="Y226" i="45"/>
  <c r="X226" i="45"/>
  <c r="W226" i="45"/>
  <c r="V226" i="45"/>
  <c r="U226" i="45"/>
  <c r="T226" i="45"/>
  <c r="S226" i="45"/>
  <c r="R226" i="45"/>
  <c r="Q226" i="45"/>
  <c r="P226" i="45"/>
  <c r="O226" i="45"/>
  <c r="N226" i="45"/>
  <c r="M226" i="45"/>
  <c r="L226" i="45"/>
  <c r="K226" i="45"/>
  <c r="J226" i="45"/>
  <c r="I226" i="45"/>
  <c r="H226" i="45"/>
  <c r="E226" i="45"/>
  <c r="AI219" i="45" s="1"/>
  <c r="AU225" i="45"/>
  <c r="AT225" i="45"/>
  <c r="AS225" i="45"/>
  <c r="AR225" i="45"/>
  <c r="AQ225" i="45"/>
  <c r="AP225" i="45"/>
  <c r="AO225" i="45"/>
  <c r="AN225" i="45"/>
  <c r="AM225" i="45"/>
  <c r="AL225" i="45"/>
  <c r="AK225" i="45"/>
  <c r="AJ225" i="45"/>
  <c r="AI225" i="45"/>
  <c r="AH225" i="45"/>
  <c r="AG225" i="45"/>
  <c r="AF225" i="45"/>
  <c r="AD225" i="45"/>
  <c r="AC225" i="45"/>
  <c r="AA225" i="45"/>
  <c r="Z225" i="45"/>
  <c r="Y225" i="45"/>
  <c r="X225" i="45"/>
  <c r="W225" i="45"/>
  <c r="V225" i="45"/>
  <c r="U225" i="45"/>
  <c r="T225" i="45"/>
  <c r="S225" i="45"/>
  <c r="R225" i="45"/>
  <c r="Q225" i="45"/>
  <c r="P225" i="45"/>
  <c r="O225" i="45"/>
  <c r="N225" i="45"/>
  <c r="M225" i="45"/>
  <c r="L225" i="45"/>
  <c r="K225" i="45"/>
  <c r="J225" i="45"/>
  <c r="I225" i="45"/>
  <c r="H225" i="45"/>
  <c r="E225" i="45"/>
  <c r="AU224" i="45"/>
  <c r="AT224" i="45"/>
  <c r="AS224" i="45"/>
  <c r="AR224" i="45"/>
  <c r="AQ224" i="45"/>
  <c r="AP224" i="45"/>
  <c r="AO224" i="45"/>
  <c r="AN224" i="45"/>
  <c r="AM224" i="45"/>
  <c r="AL224" i="45"/>
  <c r="AK224" i="45"/>
  <c r="AJ224" i="45"/>
  <c r="AI224" i="45"/>
  <c r="AH224" i="45"/>
  <c r="AG224" i="45"/>
  <c r="AF224" i="45"/>
  <c r="AB224" i="45"/>
  <c r="AA224" i="45"/>
  <c r="Z224" i="45"/>
  <c r="Y224" i="45"/>
  <c r="X224" i="45"/>
  <c r="W224" i="45"/>
  <c r="V224" i="45"/>
  <c r="U224" i="45"/>
  <c r="T224" i="45"/>
  <c r="S224" i="45"/>
  <c r="R224" i="45"/>
  <c r="Q224" i="45"/>
  <c r="P224" i="45"/>
  <c r="O224" i="45"/>
  <c r="N224" i="45"/>
  <c r="M224" i="45"/>
  <c r="L224" i="45"/>
  <c r="K224" i="45"/>
  <c r="J224" i="45"/>
  <c r="I224" i="45"/>
  <c r="H224" i="45"/>
  <c r="E224" i="45"/>
  <c r="AI217" i="45" s="1"/>
  <c r="AU223" i="45"/>
  <c r="AT223" i="45"/>
  <c r="AS223" i="45"/>
  <c r="AR223" i="45"/>
  <c r="AQ223" i="45"/>
  <c r="AP223" i="45"/>
  <c r="AO223" i="45"/>
  <c r="AN223" i="45"/>
  <c r="AM223" i="45"/>
  <c r="AL223" i="45"/>
  <c r="AK223" i="45"/>
  <c r="AJ223" i="45"/>
  <c r="AG223" i="45"/>
  <c r="AD223" i="45"/>
  <c r="AC223" i="45"/>
  <c r="AA223" i="45"/>
  <c r="Z223" i="45"/>
  <c r="Y223" i="45"/>
  <c r="X223" i="45"/>
  <c r="W223" i="45"/>
  <c r="V223" i="45"/>
  <c r="U223" i="45"/>
  <c r="T223" i="45"/>
  <c r="S223" i="45"/>
  <c r="R223" i="45"/>
  <c r="Q223" i="45"/>
  <c r="P223" i="45"/>
  <c r="O223" i="45"/>
  <c r="N223" i="45"/>
  <c r="M223" i="45"/>
  <c r="L223" i="45"/>
  <c r="K223" i="45"/>
  <c r="J223" i="45"/>
  <c r="I223" i="45"/>
  <c r="H223" i="45"/>
  <c r="E223" i="45"/>
  <c r="AD221" i="45" s="1"/>
  <c r="AU222" i="45"/>
  <c r="AT222" i="45"/>
  <c r="AS222" i="45"/>
  <c r="AR222" i="45"/>
  <c r="AQ222" i="45"/>
  <c r="AP222" i="45"/>
  <c r="AO222" i="45"/>
  <c r="AN222" i="45"/>
  <c r="AM222" i="45"/>
  <c r="AL222" i="45"/>
  <c r="AK222" i="45"/>
  <c r="AJ222" i="45"/>
  <c r="AH222" i="45"/>
  <c r="AF222" i="45"/>
  <c r="AB222" i="45"/>
  <c r="AA222" i="45"/>
  <c r="Z222" i="45"/>
  <c r="Y222" i="45"/>
  <c r="X222" i="45"/>
  <c r="W222" i="45"/>
  <c r="V222" i="45"/>
  <c r="U222" i="45"/>
  <c r="T222" i="45"/>
  <c r="S222" i="45"/>
  <c r="R222" i="45"/>
  <c r="Q222" i="45"/>
  <c r="P222" i="45"/>
  <c r="O222" i="45"/>
  <c r="N222" i="45"/>
  <c r="M222" i="45"/>
  <c r="L222" i="45"/>
  <c r="K222" i="45"/>
  <c r="J222" i="45"/>
  <c r="I222" i="45"/>
  <c r="H222" i="45"/>
  <c r="E222" i="45"/>
  <c r="AI215" i="45" s="1"/>
  <c r="AU221" i="45"/>
  <c r="AT221" i="45"/>
  <c r="AS221" i="45"/>
  <c r="AR221" i="45"/>
  <c r="AQ221" i="45"/>
  <c r="AP221" i="45"/>
  <c r="AO221" i="45"/>
  <c r="AN221" i="45"/>
  <c r="AM221" i="45"/>
  <c r="AL221" i="45"/>
  <c r="AK221" i="45"/>
  <c r="AG221" i="45"/>
  <c r="AF221" i="45"/>
  <c r="AC221" i="45"/>
  <c r="AA221" i="45"/>
  <c r="Z221" i="45"/>
  <c r="Y221" i="45"/>
  <c r="X221" i="45"/>
  <c r="W221" i="45"/>
  <c r="V221" i="45"/>
  <c r="U221" i="45"/>
  <c r="T221" i="45"/>
  <c r="S221" i="45"/>
  <c r="R221" i="45"/>
  <c r="Q221" i="45"/>
  <c r="P221" i="45"/>
  <c r="O221" i="45"/>
  <c r="N221" i="45"/>
  <c r="M221" i="45"/>
  <c r="L221" i="45"/>
  <c r="K221" i="45"/>
  <c r="J221" i="45"/>
  <c r="I221" i="45"/>
  <c r="H221" i="45"/>
  <c r="E221" i="45"/>
  <c r="AU220" i="45"/>
  <c r="AT220" i="45"/>
  <c r="AS220" i="45"/>
  <c r="AR220" i="45"/>
  <c r="AQ220" i="45"/>
  <c r="AP220" i="45"/>
  <c r="AO220" i="45"/>
  <c r="AN220" i="45"/>
  <c r="AM220" i="45"/>
  <c r="AL220" i="45"/>
  <c r="AJ220" i="45"/>
  <c r="AH220" i="45"/>
  <c r="AF220" i="45"/>
  <c r="AB220" i="45"/>
  <c r="AA220" i="45"/>
  <c r="Z220" i="45"/>
  <c r="Y220" i="45"/>
  <c r="X220" i="45"/>
  <c r="W220" i="45"/>
  <c r="V220" i="45"/>
  <c r="U220" i="45"/>
  <c r="T220" i="45"/>
  <c r="S220" i="45"/>
  <c r="R220" i="45"/>
  <c r="Q220" i="45"/>
  <c r="P220" i="45"/>
  <c r="O220" i="45"/>
  <c r="N220" i="45"/>
  <c r="M220" i="45"/>
  <c r="L220" i="45"/>
  <c r="K220" i="45"/>
  <c r="J220" i="45"/>
  <c r="I220" i="45"/>
  <c r="H220" i="45"/>
  <c r="E220" i="45"/>
  <c r="AO207" i="45" s="1"/>
  <c r="AU219" i="45"/>
  <c r="AT219" i="45"/>
  <c r="AS219" i="45"/>
  <c r="AR219" i="45"/>
  <c r="AQ219" i="45"/>
  <c r="AP219" i="45"/>
  <c r="AO219" i="45"/>
  <c r="AN219" i="45"/>
  <c r="AL219" i="45"/>
  <c r="AK219" i="45"/>
  <c r="AG219" i="45"/>
  <c r="AF219" i="45"/>
  <c r="AC219" i="45"/>
  <c r="AA219" i="45"/>
  <c r="Z219" i="45"/>
  <c r="Y219" i="45"/>
  <c r="X219" i="45"/>
  <c r="W219" i="45"/>
  <c r="V219" i="45"/>
  <c r="U219" i="45"/>
  <c r="T219" i="45"/>
  <c r="S219" i="45"/>
  <c r="R219" i="45"/>
  <c r="Q219" i="45"/>
  <c r="P219" i="45"/>
  <c r="O219" i="45"/>
  <c r="N219" i="45"/>
  <c r="M219" i="45"/>
  <c r="L219" i="45"/>
  <c r="K219" i="45"/>
  <c r="J219" i="45"/>
  <c r="I219" i="45"/>
  <c r="H219" i="45"/>
  <c r="E219" i="45"/>
  <c r="AB219" i="45" s="1"/>
  <c r="AU218" i="45"/>
  <c r="AT218" i="45"/>
  <c r="AS218" i="45"/>
  <c r="AR218" i="45"/>
  <c r="AQ218" i="45"/>
  <c r="AP218" i="45"/>
  <c r="AO218" i="45"/>
  <c r="AN218" i="45"/>
  <c r="AL218" i="45"/>
  <c r="AJ218" i="45"/>
  <c r="AH218" i="45"/>
  <c r="AF218" i="45"/>
  <c r="AB218" i="45"/>
  <c r="AA218" i="45"/>
  <c r="Z218" i="45"/>
  <c r="Y218" i="45"/>
  <c r="X218" i="45"/>
  <c r="W218" i="45"/>
  <c r="V218" i="45"/>
  <c r="U218" i="45"/>
  <c r="T218" i="45"/>
  <c r="S218" i="45"/>
  <c r="R218" i="45"/>
  <c r="Q218" i="45"/>
  <c r="P218" i="45"/>
  <c r="O218" i="45"/>
  <c r="N218" i="45"/>
  <c r="M218" i="45"/>
  <c r="L218" i="45"/>
  <c r="K218" i="45"/>
  <c r="J218" i="45"/>
  <c r="I218" i="45"/>
  <c r="H218" i="45"/>
  <c r="E218" i="45"/>
  <c r="AD216" i="45" s="1"/>
  <c r="AU217" i="45"/>
  <c r="AT217" i="45"/>
  <c r="AS217" i="45"/>
  <c r="AR217" i="45"/>
  <c r="AQ217" i="45"/>
  <c r="AP217" i="45"/>
  <c r="AO217" i="45"/>
  <c r="AL217" i="45"/>
  <c r="AK217" i="45"/>
  <c r="AG217" i="45"/>
  <c r="AD217" i="45"/>
  <c r="AC217" i="45"/>
  <c r="AA217" i="45"/>
  <c r="Z217" i="45"/>
  <c r="Y217" i="45"/>
  <c r="X217" i="45"/>
  <c r="W217" i="45"/>
  <c r="V217" i="45"/>
  <c r="U217" i="45"/>
  <c r="T217" i="45"/>
  <c r="S217" i="45"/>
  <c r="R217" i="45"/>
  <c r="Q217" i="45"/>
  <c r="P217" i="45"/>
  <c r="O217" i="45"/>
  <c r="N217" i="45"/>
  <c r="M217" i="45"/>
  <c r="L217" i="45"/>
  <c r="K217" i="45"/>
  <c r="J217" i="45"/>
  <c r="I217" i="45"/>
  <c r="H217" i="45"/>
  <c r="E217" i="45"/>
  <c r="AN205" i="45" s="1"/>
  <c r="AU216" i="45"/>
  <c r="AT216" i="45"/>
  <c r="AS216" i="45"/>
  <c r="AR216" i="45"/>
  <c r="AQ216" i="45"/>
  <c r="AP216" i="45"/>
  <c r="AO216" i="45"/>
  <c r="AN216" i="45"/>
  <c r="AL216" i="45"/>
  <c r="AJ216" i="45"/>
  <c r="AH216" i="45"/>
  <c r="AF216" i="45"/>
  <c r="AB216" i="45"/>
  <c r="AA216" i="45"/>
  <c r="Z216" i="45"/>
  <c r="Y216" i="45"/>
  <c r="X216" i="45"/>
  <c r="W216" i="45"/>
  <c r="V216" i="45"/>
  <c r="U216" i="45"/>
  <c r="T216" i="45"/>
  <c r="S216" i="45"/>
  <c r="R216" i="45"/>
  <c r="Q216" i="45"/>
  <c r="P216" i="45"/>
  <c r="O216" i="45"/>
  <c r="N216" i="45"/>
  <c r="M216" i="45"/>
  <c r="L216" i="45"/>
  <c r="K216" i="45"/>
  <c r="J216" i="45"/>
  <c r="I216" i="45"/>
  <c r="H216" i="45"/>
  <c r="E216" i="45"/>
  <c r="AL206" i="45" s="1"/>
  <c r="AU215" i="45"/>
  <c r="AT215" i="45"/>
  <c r="AS215" i="45"/>
  <c r="AR215" i="45"/>
  <c r="AQ215" i="45"/>
  <c r="AO215" i="45"/>
  <c r="AN215" i="45"/>
  <c r="AK215" i="45"/>
  <c r="AG215" i="45"/>
  <c r="AF215" i="45"/>
  <c r="AC215" i="45"/>
  <c r="AB215" i="45"/>
  <c r="AA215" i="45"/>
  <c r="Z215" i="45"/>
  <c r="Y215" i="45"/>
  <c r="X215" i="45"/>
  <c r="W215" i="45"/>
  <c r="V215" i="45"/>
  <c r="U215" i="45"/>
  <c r="T215" i="45"/>
  <c r="S215" i="45"/>
  <c r="R215" i="45"/>
  <c r="Q215" i="45"/>
  <c r="P215" i="45"/>
  <c r="O215" i="45"/>
  <c r="N215" i="45"/>
  <c r="M215" i="45"/>
  <c r="L215" i="45"/>
  <c r="K215" i="45"/>
  <c r="J215" i="45"/>
  <c r="I215" i="45"/>
  <c r="H215" i="45"/>
  <c r="E215" i="45"/>
  <c r="AU214" i="45"/>
  <c r="AT214" i="45"/>
  <c r="AS214" i="45"/>
  <c r="AR214" i="45"/>
  <c r="AP214" i="45"/>
  <c r="AO214" i="45"/>
  <c r="AN214" i="45"/>
  <c r="AL214" i="45"/>
  <c r="AJ214" i="45"/>
  <c r="AH214" i="45"/>
  <c r="AG214" i="45"/>
  <c r="AF214" i="45"/>
  <c r="AB214" i="45"/>
  <c r="AA214" i="45"/>
  <c r="Z214" i="45"/>
  <c r="Y214" i="45"/>
  <c r="X214" i="45"/>
  <c r="W214" i="45"/>
  <c r="V214" i="45"/>
  <c r="U214" i="45"/>
  <c r="T214" i="45"/>
  <c r="S214" i="45"/>
  <c r="R214" i="45"/>
  <c r="Q214" i="45"/>
  <c r="P214" i="45"/>
  <c r="O214" i="45"/>
  <c r="N214" i="45"/>
  <c r="M214" i="45"/>
  <c r="L214" i="45"/>
  <c r="K214" i="45"/>
  <c r="J214" i="45"/>
  <c r="I214" i="45"/>
  <c r="H214" i="45"/>
  <c r="E214" i="45"/>
  <c r="AP200" i="45" s="1"/>
  <c r="C214" i="45"/>
  <c r="AU213" i="45"/>
  <c r="AT213" i="45"/>
  <c r="AS213" i="45"/>
  <c r="AQ213" i="45"/>
  <c r="AO213" i="45"/>
  <c r="AM213" i="45"/>
  <c r="AK213" i="45"/>
  <c r="AI213" i="45"/>
  <c r="AG213" i="45"/>
  <c r="AE213" i="45"/>
  <c r="AD213" i="45"/>
  <c r="AC213" i="45"/>
  <c r="AA213" i="45"/>
  <c r="Z213" i="45"/>
  <c r="Y213" i="45"/>
  <c r="X213" i="45"/>
  <c r="W213" i="45"/>
  <c r="V213" i="45"/>
  <c r="U213" i="45"/>
  <c r="T213" i="45"/>
  <c r="S213" i="45"/>
  <c r="R213" i="45"/>
  <c r="Q213" i="45"/>
  <c r="P213" i="45"/>
  <c r="O213" i="45"/>
  <c r="N213" i="45"/>
  <c r="M213" i="45"/>
  <c r="L213" i="45"/>
  <c r="K213" i="45"/>
  <c r="J213" i="45"/>
  <c r="I213" i="45"/>
  <c r="E213" i="45"/>
  <c r="C213" i="45"/>
  <c r="I212" i="45" s="1"/>
  <c r="AU212" i="45"/>
  <c r="AT212" i="45"/>
  <c r="AR212" i="45"/>
  <c r="AP212" i="45"/>
  <c r="AN212" i="45"/>
  <c r="AL212" i="45"/>
  <c r="AJ212" i="45"/>
  <c r="AI212" i="45"/>
  <c r="AH212" i="45"/>
  <c r="AF212" i="45"/>
  <c r="AD212" i="45"/>
  <c r="AB212" i="45"/>
  <c r="AA212" i="45"/>
  <c r="Z212" i="45"/>
  <c r="Y212" i="45"/>
  <c r="X212" i="45"/>
  <c r="W212" i="45"/>
  <c r="V212" i="45"/>
  <c r="U212" i="45"/>
  <c r="T212" i="45"/>
  <c r="S212" i="45"/>
  <c r="R212" i="45"/>
  <c r="Q212" i="45"/>
  <c r="P212" i="45"/>
  <c r="O212" i="45"/>
  <c r="N212" i="45"/>
  <c r="M212" i="45"/>
  <c r="L212" i="45"/>
  <c r="K212" i="45"/>
  <c r="J212" i="45"/>
  <c r="E212" i="45"/>
  <c r="C212" i="45"/>
  <c r="AU211" i="45"/>
  <c r="AS211" i="45"/>
  <c r="AQ211" i="45"/>
  <c r="AO211" i="45"/>
  <c r="AM211" i="45"/>
  <c r="AK211" i="45"/>
  <c r="AI211" i="45"/>
  <c r="AG211" i="45"/>
  <c r="AF211" i="45"/>
  <c r="AE211" i="45"/>
  <c r="AC211" i="45"/>
  <c r="AB211" i="45"/>
  <c r="AA211" i="45"/>
  <c r="Z211" i="45"/>
  <c r="Y211" i="45"/>
  <c r="X211" i="45"/>
  <c r="W211" i="45"/>
  <c r="V211" i="45"/>
  <c r="U211" i="45"/>
  <c r="T211" i="45"/>
  <c r="S211" i="45"/>
  <c r="R211" i="45"/>
  <c r="Q211" i="45"/>
  <c r="P211" i="45"/>
  <c r="O211" i="45"/>
  <c r="N211" i="45"/>
  <c r="M211" i="45"/>
  <c r="L211" i="45"/>
  <c r="K211" i="45"/>
  <c r="E211" i="45"/>
  <c r="AL201" i="45" s="1"/>
  <c r="C211" i="45"/>
  <c r="AT210" i="45"/>
  <c r="AS210" i="45"/>
  <c r="AR210" i="45"/>
  <c r="AP210" i="45"/>
  <c r="AN210" i="45"/>
  <c r="AL210" i="45"/>
  <c r="AK210" i="45"/>
  <c r="AJ210" i="45"/>
  <c r="AH210" i="45"/>
  <c r="AF210" i="45"/>
  <c r="AD210" i="45"/>
  <c r="AC210" i="45"/>
  <c r="AA210" i="45"/>
  <c r="Z210" i="45"/>
  <c r="Y210" i="45"/>
  <c r="X210" i="45"/>
  <c r="W210" i="45"/>
  <c r="V210" i="45"/>
  <c r="U210" i="45"/>
  <c r="T210" i="45"/>
  <c r="S210" i="45"/>
  <c r="R210" i="45"/>
  <c r="Q210" i="45"/>
  <c r="P210" i="45"/>
  <c r="O210" i="45"/>
  <c r="N210" i="45"/>
  <c r="M210" i="45"/>
  <c r="L210" i="45"/>
  <c r="H210" i="45"/>
  <c r="E210" i="45"/>
  <c r="AD208" i="45" s="1"/>
  <c r="C210" i="45"/>
  <c r="AU209" i="45"/>
  <c r="AS209" i="45"/>
  <c r="AQ209" i="45"/>
  <c r="AO209" i="45"/>
  <c r="AM209" i="45"/>
  <c r="AK209" i="45"/>
  <c r="AI209" i="45"/>
  <c r="AH209" i="45"/>
  <c r="AG209" i="45"/>
  <c r="AE209" i="45"/>
  <c r="AD209" i="45"/>
  <c r="AA209" i="45"/>
  <c r="Z209" i="45"/>
  <c r="Y209" i="45"/>
  <c r="X209" i="45"/>
  <c r="W209" i="45"/>
  <c r="V209" i="45"/>
  <c r="U209" i="45"/>
  <c r="T209" i="45"/>
  <c r="S209" i="45"/>
  <c r="R209" i="45"/>
  <c r="Q209" i="45"/>
  <c r="P209" i="45"/>
  <c r="O209" i="45"/>
  <c r="N209" i="45"/>
  <c r="M209" i="45"/>
  <c r="K209" i="45"/>
  <c r="J209" i="45"/>
  <c r="I209" i="45"/>
  <c r="E209" i="45"/>
  <c r="C209" i="45"/>
  <c r="AT208" i="45"/>
  <c r="AR208" i="45"/>
  <c r="AP208" i="45"/>
  <c r="AN208" i="45"/>
  <c r="AL208" i="45"/>
  <c r="AJ208" i="45"/>
  <c r="AH208" i="45"/>
  <c r="AF208" i="45"/>
  <c r="AE208" i="45"/>
  <c r="AB208" i="45"/>
  <c r="AA208" i="45"/>
  <c r="Z208" i="45"/>
  <c r="Y208" i="45"/>
  <c r="X208" i="45"/>
  <c r="W208" i="45"/>
  <c r="V208" i="45"/>
  <c r="U208" i="45"/>
  <c r="T208" i="45"/>
  <c r="S208" i="45"/>
  <c r="R208" i="45"/>
  <c r="Q208" i="45"/>
  <c r="P208" i="45"/>
  <c r="O208" i="45"/>
  <c r="N208" i="45"/>
  <c r="K208" i="45"/>
  <c r="J208" i="45"/>
  <c r="H208" i="45"/>
  <c r="E208" i="45"/>
  <c r="AU207" i="45"/>
  <c r="AT207" i="45"/>
  <c r="AS207" i="45"/>
  <c r="AQ207" i="45"/>
  <c r="AN207" i="45"/>
  <c r="AM207" i="45"/>
  <c r="AJ207" i="45"/>
  <c r="AI207" i="45"/>
  <c r="AH207" i="45"/>
  <c r="AG207" i="45"/>
  <c r="AF207" i="45"/>
  <c r="AC207" i="45"/>
  <c r="AB207" i="45"/>
  <c r="AA207" i="45"/>
  <c r="Z207" i="45"/>
  <c r="Y207" i="45"/>
  <c r="X207" i="45"/>
  <c r="W207" i="45"/>
  <c r="V207" i="45"/>
  <c r="U207" i="45"/>
  <c r="T207" i="45"/>
  <c r="S207" i="45"/>
  <c r="R207" i="45"/>
  <c r="Q207" i="45"/>
  <c r="P207" i="45"/>
  <c r="O207" i="45"/>
  <c r="N207" i="45"/>
  <c r="K207" i="45"/>
  <c r="J207" i="45"/>
  <c r="I207" i="45"/>
  <c r="H207" i="45"/>
  <c r="E207" i="45"/>
  <c r="C207" i="45"/>
  <c r="AU206" i="45"/>
  <c r="AT206" i="45"/>
  <c r="AR206" i="45"/>
  <c r="AO206" i="45"/>
  <c r="AN206" i="45"/>
  <c r="AM206" i="45"/>
  <c r="AK206" i="45"/>
  <c r="AJ206" i="45"/>
  <c r="AI206" i="45"/>
  <c r="AH206" i="45"/>
  <c r="AG206" i="45"/>
  <c r="AD206" i="45"/>
  <c r="AC206" i="45"/>
  <c r="AA206" i="45"/>
  <c r="Z206" i="45"/>
  <c r="Y206" i="45"/>
  <c r="X206" i="45"/>
  <c r="W206" i="45"/>
  <c r="V206" i="45"/>
  <c r="U206" i="45"/>
  <c r="T206" i="45"/>
  <c r="S206" i="45"/>
  <c r="R206" i="45"/>
  <c r="Q206" i="45"/>
  <c r="P206" i="45"/>
  <c r="O206" i="45"/>
  <c r="M206" i="45"/>
  <c r="L206" i="45"/>
  <c r="J206" i="45"/>
  <c r="I206" i="45"/>
  <c r="E206" i="45"/>
  <c r="AB206" i="45" s="1"/>
  <c r="C206" i="45"/>
  <c r="O199" i="45" s="1"/>
  <c r="AU205" i="45"/>
  <c r="AS205" i="45"/>
  <c r="AQ205" i="45"/>
  <c r="AP205" i="45"/>
  <c r="AO205" i="45"/>
  <c r="AL205" i="45"/>
  <c r="AK205" i="45"/>
  <c r="AJ205" i="45"/>
  <c r="AI205" i="45"/>
  <c r="AH205" i="45"/>
  <c r="AF205" i="45"/>
  <c r="AE205" i="45"/>
  <c r="AD205" i="45"/>
  <c r="AC205" i="45"/>
  <c r="AB205" i="45"/>
  <c r="AA205" i="45"/>
  <c r="Z205" i="45"/>
  <c r="Y205" i="45"/>
  <c r="X205" i="45"/>
  <c r="W205" i="45"/>
  <c r="V205" i="45"/>
  <c r="U205" i="45"/>
  <c r="T205" i="45"/>
  <c r="S205" i="45"/>
  <c r="R205" i="45"/>
  <c r="Q205" i="45"/>
  <c r="P205" i="45"/>
  <c r="N205" i="45"/>
  <c r="M205" i="45"/>
  <c r="L205" i="45"/>
  <c r="K205" i="45"/>
  <c r="H205" i="45"/>
  <c r="E205" i="45"/>
  <c r="C205" i="45"/>
  <c r="AU204" i="45"/>
  <c r="AT204" i="45"/>
  <c r="AR204" i="45"/>
  <c r="AQ204" i="45"/>
  <c r="AP204" i="45"/>
  <c r="AM204" i="45"/>
  <c r="AL204" i="45"/>
  <c r="AK204" i="45"/>
  <c r="AJ204" i="45"/>
  <c r="AI204" i="45"/>
  <c r="AF204" i="45"/>
  <c r="AE204" i="45"/>
  <c r="AD204" i="45"/>
  <c r="AA204" i="45"/>
  <c r="Z204" i="45"/>
  <c r="Y204" i="45"/>
  <c r="X204" i="45"/>
  <c r="W204" i="45"/>
  <c r="V204" i="45"/>
  <c r="U204" i="45"/>
  <c r="T204" i="45"/>
  <c r="S204" i="45"/>
  <c r="R204" i="45"/>
  <c r="Q204" i="45"/>
  <c r="O204" i="45"/>
  <c r="N204" i="45"/>
  <c r="M204" i="45"/>
  <c r="L204" i="45"/>
  <c r="I204" i="45"/>
  <c r="E204" i="45"/>
  <c r="C204" i="45"/>
  <c r="K201" i="45" s="1"/>
  <c r="AU203" i="45"/>
  <c r="AS203" i="45"/>
  <c r="AR203" i="45"/>
  <c r="AQ203" i="45"/>
  <c r="AP203" i="45"/>
  <c r="AN203" i="45"/>
  <c r="AM203" i="45"/>
  <c r="AL203" i="45"/>
  <c r="AK203" i="45"/>
  <c r="AJ203" i="45"/>
  <c r="AH203" i="45"/>
  <c r="AG203" i="45"/>
  <c r="AF203" i="45"/>
  <c r="AE203" i="45"/>
  <c r="AD203" i="45"/>
  <c r="AB203" i="45"/>
  <c r="AA203" i="45"/>
  <c r="Z203" i="45"/>
  <c r="Y203" i="45"/>
  <c r="X203" i="45"/>
  <c r="W203" i="45"/>
  <c r="V203" i="45"/>
  <c r="U203" i="45"/>
  <c r="T203" i="45"/>
  <c r="S203" i="45"/>
  <c r="R203" i="45"/>
  <c r="P203" i="45"/>
  <c r="O203" i="45"/>
  <c r="M203" i="45"/>
  <c r="J203" i="45"/>
  <c r="E203" i="45"/>
  <c r="C203" i="45"/>
  <c r="AT202" i="45"/>
  <c r="AS202" i="45"/>
  <c r="AR202" i="45"/>
  <c r="AO202" i="45"/>
  <c r="AN202" i="45"/>
  <c r="AM202" i="45"/>
  <c r="AL202" i="45"/>
  <c r="AK202" i="45"/>
  <c r="AI202" i="45"/>
  <c r="AH202" i="45"/>
  <c r="AG202" i="45"/>
  <c r="AF202" i="45"/>
  <c r="AE202" i="45"/>
  <c r="AC202" i="45"/>
  <c r="AB202" i="45"/>
  <c r="AA202" i="45"/>
  <c r="Z202" i="45"/>
  <c r="Y202" i="45"/>
  <c r="X202" i="45"/>
  <c r="W202" i="45"/>
  <c r="V202" i="45"/>
  <c r="U202" i="45"/>
  <c r="T202" i="45"/>
  <c r="S202" i="45"/>
  <c r="Q202" i="45"/>
  <c r="P202" i="45"/>
  <c r="N202" i="45"/>
  <c r="K202" i="45"/>
  <c r="H202" i="45"/>
  <c r="E202" i="45"/>
  <c r="AU201" i="45"/>
  <c r="AS201" i="45"/>
  <c r="AQ201" i="45"/>
  <c r="AO201" i="45"/>
  <c r="AN201" i="45"/>
  <c r="AM201" i="45"/>
  <c r="AK201" i="45"/>
  <c r="AI201" i="45"/>
  <c r="AH201" i="45"/>
  <c r="AG201" i="45"/>
  <c r="AF201" i="45"/>
  <c r="AE201" i="45"/>
  <c r="AD201" i="45"/>
  <c r="AC201" i="45"/>
  <c r="AB201" i="45"/>
  <c r="AA201" i="45"/>
  <c r="Z201" i="45"/>
  <c r="Y201" i="45"/>
  <c r="X201" i="45"/>
  <c r="W201" i="45"/>
  <c r="V201" i="45"/>
  <c r="U201" i="45"/>
  <c r="T201" i="45"/>
  <c r="S201" i="45"/>
  <c r="Q201" i="45"/>
  <c r="O201" i="45"/>
  <c r="M201" i="45"/>
  <c r="L201" i="45"/>
  <c r="I201" i="45"/>
  <c r="H201" i="45"/>
  <c r="E201" i="45"/>
  <c r="AP187" i="45" s="1"/>
  <c r="AU200" i="45"/>
  <c r="AT200" i="45"/>
  <c r="AS200" i="45"/>
  <c r="AR200" i="45"/>
  <c r="AQ200" i="45"/>
  <c r="AO200" i="45"/>
  <c r="AN200" i="45"/>
  <c r="AM200" i="45"/>
  <c r="AJ200" i="45"/>
  <c r="AI200" i="45"/>
  <c r="AG200" i="45"/>
  <c r="AF200" i="45"/>
  <c r="AE200" i="45"/>
  <c r="AC200" i="45"/>
  <c r="AB200" i="45"/>
  <c r="AA200" i="45"/>
  <c r="Z200" i="45"/>
  <c r="Y200" i="45"/>
  <c r="X200" i="45"/>
  <c r="W200" i="45"/>
  <c r="V200" i="45"/>
  <c r="U200" i="45"/>
  <c r="T200" i="45"/>
  <c r="S200" i="45"/>
  <c r="R200" i="45"/>
  <c r="Q200" i="45"/>
  <c r="P200" i="45"/>
  <c r="M200" i="45"/>
  <c r="K200" i="45"/>
  <c r="J200" i="45"/>
  <c r="I200" i="45"/>
  <c r="H200" i="45"/>
  <c r="E200" i="45"/>
  <c r="AL190" i="45" s="1"/>
  <c r="AU199" i="45"/>
  <c r="AS199" i="45"/>
  <c r="AR199" i="45"/>
  <c r="AQ199" i="45"/>
  <c r="AO199" i="45"/>
  <c r="AN199" i="45"/>
  <c r="AK199" i="45"/>
  <c r="AJ199" i="45"/>
  <c r="AI199" i="45"/>
  <c r="AG199" i="45"/>
  <c r="AF199" i="45"/>
  <c r="AE199" i="45"/>
  <c r="AC199" i="45"/>
  <c r="AB199" i="45"/>
  <c r="AA199" i="45"/>
  <c r="Z199" i="45"/>
  <c r="Y199" i="45"/>
  <c r="X199" i="45"/>
  <c r="W199" i="45"/>
  <c r="V199" i="45"/>
  <c r="U199" i="45"/>
  <c r="S199" i="45"/>
  <c r="Q199" i="45"/>
  <c r="P199" i="45"/>
  <c r="N199" i="45"/>
  <c r="M199" i="45"/>
  <c r="L199" i="45"/>
  <c r="K199" i="45"/>
  <c r="J199" i="45"/>
  <c r="I199" i="45"/>
  <c r="H199" i="45"/>
  <c r="E199" i="45"/>
  <c r="AD197" i="45" s="1"/>
  <c r="AU198" i="45"/>
  <c r="AT198" i="45"/>
  <c r="AS198" i="45"/>
  <c r="AR198" i="45"/>
  <c r="AQ198" i="45"/>
  <c r="AP198" i="45"/>
  <c r="AO198" i="45"/>
  <c r="AN198" i="45"/>
  <c r="AL198" i="45"/>
  <c r="AK198" i="45"/>
  <c r="AJ198" i="45"/>
  <c r="AI198" i="45"/>
  <c r="AG198" i="45"/>
  <c r="AF198" i="45"/>
  <c r="AE198" i="45"/>
  <c r="AC198" i="45"/>
  <c r="AA198" i="45"/>
  <c r="Z198" i="45"/>
  <c r="Y198" i="45"/>
  <c r="X198" i="45"/>
  <c r="W198" i="45"/>
  <c r="U198" i="45"/>
  <c r="T198" i="45"/>
  <c r="R198" i="45"/>
  <c r="P198" i="45"/>
  <c r="O198" i="45"/>
  <c r="L198" i="45"/>
  <c r="K198" i="45"/>
  <c r="J198" i="45"/>
  <c r="I198" i="45"/>
  <c r="H198" i="45"/>
  <c r="E198" i="45"/>
  <c r="AU197" i="45"/>
  <c r="AS197" i="45"/>
  <c r="AR197" i="45"/>
  <c r="AQ197" i="45"/>
  <c r="AN197" i="45"/>
  <c r="AM197" i="45"/>
  <c r="AL197" i="45"/>
  <c r="AK197" i="45"/>
  <c r="AJ197" i="45"/>
  <c r="AI197" i="45"/>
  <c r="AH197" i="45"/>
  <c r="AG197" i="45"/>
  <c r="AF197" i="45"/>
  <c r="AE197" i="45"/>
  <c r="AB197" i="45"/>
  <c r="AA197" i="45"/>
  <c r="Z197" i="45"/>
  <c r="Y197" i="45"/>
  <c r="X197" i="45"/>
  <c r="W197" i="45"/>
  <c r="U197" i="45"/>
  <c r="S197" i="45"/>
  <c r="Q197" i="45"/>
  <c r="P197" i="45"/>
  <c r="O197" i="45"/>
  <c r="M197" i="45"/>
  <c r="L197" i="45"/>
  <c r="K197" i="45"/>
  <c r="J197" i="45"/>
  <c r="I197" i="45"/>
  <c r="H197" i="45"/>
  <c r="E197" i="45"/>
  <c r="AH191" i="45" s="1"/>
  <c r="AU196" i="45"/>
  <c r="AT196" i="45"/>
  <c r="AS196" i="45"/>
  <c r="AR196" i="45"/>
  <c r="AQ196" i="45"/>
  <c r="AN196" i="45"/>
  <c r="AM196" i="45"/>
  <c r="AK196" i="45"/>
  <c r="AJ196" i="45"/>
  <c r="AI196" i="45"/>
  <c r="AG196" i="45"/>
  <c r="AF196" i="45"/>
  <c r="AE196" i="45"/>
  <c r="AC196" i="45"/>
  <c r="AA196" i="45"/>
  <c r="Z196" i="45"/>
  <c r="Y196" i="45"/>
  <c r="X196" i="45"/>
  <c r="W196" i="45"/>
  <c r="V196" i="45"/>
  <c r="U196" i="45"/>
  <c r="T196" i="45"/>
  <c r="Q196" i="45"/>
  <c r="O196" i="45"/>
  <c r="N196" i="45"/>
  <c r="M196" i="45"/>
  <c r="L196" i="45"/>
  <c r="K196" i="45"/>
  <c r="J196" i="45"/>
  <c r="I196" i="45"/>
  <c r="H196" i="45"/>
  <c r="E196" i="45"/>
  <c r="AE193" i="45" s="1"/>
  <c r="AU195" i="45"/>
  <c r="AS195" i="45"/>
  <c r="AR195" i="45"/>
  <c r="AQ195" i="45"/>
  <c r="AO195" i="45"/>
  <c r="AN195" i="45"/>
  <c r="AM195" i="45"/>
  <c r="AK195" i="45"/>
  <c r="AJ195" i="45"/>
  <c r="AI195" i="45"/>
  <c r="AG195" i="45"/>
  <c r="AF195" i="45"/>
  <c r="AC195" i="45"/>
  <c r="AB195" i="45"/>
  <c r="AA195" i="45"/>
  <c r="Z195" i="45"/>
  <c r="Y195" i="45"/>
  <c r="X195" i="45"/>
  <c r="W195" i="45"/>
  <c r="U195" i="45"/>
  <c r="T195" i="45"/>
  <c r="S195" i="45"/>
  <c r="R195" i="45"/>
  <c r="Q195" i="45"/>
  <c r="O195" i="45"/>
  <c r="N195" i="45"/>
  <c r="M195" i="45"/>
  <c r="L195" i="45"/>
  <c r="K195" i="45"/>
  <c r="J195" i="45"/>
  <c r="I195" i="45"/>
  <c r="H195" i="45"/>
  <c r="E195" i="45"/>
  <c r="AU194" i="45"/>
  <c r="AT194" i="45"/>
  <c r="AS194" i="45"/>
  <c r="AP194" i="45"/>
  <c r="AO194" i="45"/>
  <c r="AM194" i="45"/>
  <c r="AK194" i="45"/>
  <c r="AJ194" i="45"/>
  <c r="AI194" i="45"/>
  <c r="AG194" i="45"/>
  <c r="AF194" i="45"/>
  <c r="AE194" i="45"/>
  <c r="AB194" i="45"/>
  <c r="AA194" i="45"/>
  <c r="X194" i="45"/>
  <c r="V194" i="45"/>
  <c r="S194" i="45"/>
  <c r="Q194" i="45"/>
  <c r="P194" i="45"/>
  <c r="O194" i="45"/>
  <c r="N194" i="45"/>
  <c r="M194" i="45"/>
  <c r="L194" i="45"/>
  <c r="K194" i="45"/>
  <c r="J194" i="45"/>
  <c r="I194" i="45"/>
  <c r="H194" i="45"/>
  <c r="E194" i="45"/>
  <c r="AC193" i="45" s="1"/>
  <c r="AU193" i="45"/>
  <c r="AT193" i="45"/>
  <c r="AS193" i="45"/>
  <c r="AQ193" i="45"/>
  <c r="AP193" i="45"/>
  <c r="AO193" i="45"/>
  <c r="AN193" i="45"/>
  <c r="AM193" i="45"/>
  <c r="AL193" i="45"/>
  <c r="AK193" i="45"/>
  <c r="AJ193" i="45"/>
  <c r="AI193" i="45"/>
  <c r="AH193" i="45"/>
  <c r="AF193" i="45"/>
  <c r="AB193" i="45"/>
  <c r="AA193" i="45"/>
  <c r="Y193" i="45"/>
  <c r="W193" i="45"/>
  <c r="U193" i="45"/>
  <c r="T193" i="45"/>
  <c r="S193" i="45"/>
  <c r="R193" i="45"/>
  <c r="Q193" i="45"/>
  <c r="P193" i="45"/>
  <c r="O193" i="45"/>
  <c r="N193" i="45"/>
  <c r="M193" i="45"/>
  <c r="L193" i="45"/>
  <c r="K193" i="45"/>
  <c r="J193" i="45"/>
  <c r="I193" i="45"/>
  <c r="H193" i="45"/>
  <c r="E193" i="45"/>
  <c r="AJ185" i="45" s="1"/>
  <c r="AU192" i="45"/>
  <c r="AR192" i="45"/>
  <c r="AQ192" i="45"/>
  <c r="AP192" i="45"/>
  <c r="AO192" i="45"/>
  <c r="AN192" i="45"/>
  <c r="AM192" i="45"/>
  <c r="AL192" i="45"/>
  <c r="AK192" i="45"/>
  <c r="AJ192" i="45"/>
  <c r="AI192" i="45"/>
  <c r="AH192" i="45"/>
  <c r="AG192" i="45"/>
  <c r="AE192" i="45"/>
  <c r="AD192" i="45"/>
  <c r="AB192" i="45"/>
  <c r="Z192" i="45"/>
  <c r="Y192" i="45"/>
  <c r="X192" i="45"/>
  <c r="W192" i="45"/>
  <c r="V192" i="45"/>
  <c r="U192" i="45"/>
  <c r="T192" i="45"/>
  <c r="R192" i="45"/>
  <c r="Q192" i="45"/>
  <c r="P192" i="45"/>
  <c r="O192" i="45"/>
  <c r="N192" i="45"/>
  <c r="M192" i="45"/>
  <c r="L192" i="45"/>
  <c r="K192" i="45"/>
  <c r="J192" i="45"/>
  <c r="I192" i="45"/>
  <c r="H192" i="45"/>
  <c r="F192" i="45"/>
  <c r="F193" i="45" s="1"/>
  <c r="F194" i="45" s="1"/>
  <c r="F195" i="45" s="1"/>
  <c r="F196" i="45" s="1"/>
  <c r="F197" i="45" s="1"/>
  <c r="F198" i="45" s="1"/>
  <c r="F199" i="45" s="1"/>
  <c r="F200" i="45" s="1"/>
  <c r="F201" i="45" s="1"/>
  <c r="F202" i="45" s="1"/>
  <c r="F203" i="45" s="1"/>
  <c r="F204" i="45" s="1"/>
  <c r="F205" i="45" s="1"/>
  <c r="F206" i="45" s="1"/>
  <c r="F207" i="45" s="1"/>
  <c r="F208" i="45" s="1"/>
  <c r="F209" i="45" s="1"/>
  <c r="F210" i="45" s="1"/>
  <c r="F211" i="45" s="1"/>
  <c r="F212" i="45" s="1"/>
  <c r="F213" i="45" s="1"/>
  <c r="F214" i="45" s="1"/>
  <c r="F215" i="45" s="1"/>
  <c r="F216" i="45" s="1"/>
  <c r="F217" i="45" s="1"/>
  <c r="F218" i="45" s="1"/>
  <c r="F219" i="45" s="1"/>
  <c r="F220" i="45" s="1"/>
  <c r="F221" i="45" s="1"/>
  <c r="F222" i="45" s="1"/>
  <c r="F223" i="45" s="1"/>
  <c r="F224" i="45" s="1"/>
  <c r="F225" i="45" s="1"/>
  <c r="F226" i="45" s="1"/>
  <c r="F227" i="45" s="1"/>
  <c r="F228" i="45" s="1"/>
  <c r="F229" i="45" s="1"/>
  <c r="F230" i="45" s="1"/>
  <c r="E192" i="45"/>
  <c r="AD190" i="45" s="1"/>
  <c r="D192" i="45"/>
  <c r="AS191" i="45"/>
  <c r="AR191" i="45"/>
  <c r="AQ191" i="45"/>
  <c r="AP191" i="45"/>
  <c r="AO191" i="45"/>
  <c r="AN191" i="45"/>
  <c r="AM191" i="45"/>
  <c r="AL191" i="45"/>
  <c r="AK191" i="45"/>
  <c r="AJ191" i="45"/>
  <c r="AI191" i="45"/>
  <c r="AF191" i="45"/>
  <c r="AE191" i="45"/>
  <c r="AD191" i="45"/>
  <c r="AC191" i="45"/>
  <c r="AA191" i="45"/>
  <c r="Z191" i="45"/>
  <c r="Y191" i="45"/>
  <c r="W191" i="45"/>
  <c r="V191" i="45"/>
  <c r="U191" i="45"/>
  <c r="S191" i="45"/>
  <c r="R191" i="45"/>
  <c r="Q191" i="45"/>
  <c r="P191" i="45"/>
  <c r="O191" i="45"/>
  <c r="N191" i="45"/>
  <c r="M191" i="45"/>
  <c r="L191" i="45"/>
  <c r="K191" i="45"/>
  <c r="J191" i="45"/>
  <c r="I191" i="45"/>
  <c r="H191" i="45"/>
  <c r="G191" i="45"/>
  <c r="E191" i="45"/>
  <c r="AU190" i="45"/>
  <c r="AT190" i="45"/>
  <c r="AS190" i="45"/>
  <c r="AR190" i="45"/>
  <c r="AP190" i="45"/>
  <c r="AO190" i="45"/>
  <c r="AN190" i="45"/>
  <c r="AM190" i="45"/>
  <c r="AK190" i="45"/>
  <c r="AJ190" i="45"/>
  <c r="AH190" i="45"/>
  <c r="AG190" i="45"/>
  <c r="AF190" i="45"/>
  <c r="AE190" i="45"/>
  <c r="AB190" i="45"/>
  <c r="Z190" i="45"/>
  <c r="Y190" i="45"/>
  <c r="X190" i="45"/>
  <c r="W190" i="45"/>
  <c r="U190" i="45"/>
  <c r="T190" i="45"/>
  <c r="S190" i="45"/>
  <c r="R190" i="45"/>
  <c r="Q190" i="45"/>
  <c r="P190" i="45"/>
  <c r="O190" i="45"/>
  <c r="N190" i="45"/>
  <c r="M190" i="45"/>
  <c r="L190" i="45"/>
  <c r="K190" i="45"/>
  <c r="J190" i="45"/>
  <c r="I190" i="45"/>
  <c r="H190" i="45"/>
  <c r="E190" i="45"/>
  <c r="AC189" i="45" s="1"/>
  <c r="AU189" i="45"/>
  <c r="AT189" i="45"/>
  <c r="AS189" i="45"/>
  <c r="AR189" i="45"/>
  <c r="AQ189" i="45"/>
  <c r="AP189" i="45"/>
  <c r="AO189" i="45"/>
  <c r="AN189" i="45"/>
  <c r="AM189" i="45"/>
  <c r="AL189" i="45"/>
  <c r="AK189" i="45"/>
  <c r="AJ189" i="45"/>
  <c r="AI189" i="45"/>
  <c r="AG189" i="45"/>
  <c r="AF189" i="45"/>
  <c r="AE189" i="45"/>
  <c r="AD189" i="45"/>
  <c r="AA189" i="45"/>
  <c r="Y189" i="45"/>
  <c r="X189" i="45"/>
  <c r="W189" i="45"/>
  <c r="V189" i="45"/>
  <c r="U189" i="45"/>
  <c r="T189" i="45"/>
  <c r="S189" i="45"/>
  <c r="R189" i="45"/>
  <c r="Q189" i="45"/>
  <c r="P189" i="45"/>
  <c r="O189" i="45"/>
  <c r="N189" i="45"/>
  <c r="M189" i="45"/>
  <c r="L189" i="45"/>
  <c r="K189" i="45"/>
  <c r="J189" i="45"/>
  <c r="I189" i="45"/>
  <c r="H189" i="45"/>
  <c r="E189" i="45"/>
  <c r="AU188" i="45"/>
  <c r="AT188" i="45"/>
  <c r="AS188" i="45"/>
  <c r="AR188" i="45"/>
  <c r="AQ188" i="45"/>
  <c r="AP188" i="45"/>
  <c r="AO188" i="45"/>
  <c r="AN188" i="45"/>
  <c r="AM188" i="45"/>
  <c r="AK188" i="45"/>
  <c r="AJ188" i="45"/>
  <c r="AI188" i="45"/>
  <c r="AH188" i="45"/>
  <c r="AG188" i="45"/>
  <c r="AF188" i="45"/>
  <c r="AC188" i="45"/>
  <c r="AB188" i="45"/>
  <c r="AA188" i="45"/>
  <c r="Z188" i="45"/>
  <c r="Y188" i="45"/>
  <c r="X188" i="45"/>
  <c r="W188" i="45"/>
  <c r="V188" i="45"/>
  <c r="U188" i="45"/>
  <c r="T188" i="45"/>
  <c r="S188" i="45"/>
  <c r="R188" i="45"/>
  <c r="Q188" i="45"/>
  <c r="P188" i="45"/>
  <c r="O188" i="45"/>
  <c r="N188" i="45"/>
  <c r="M188" i="45"/>
  <c r="L188" i="45"/>
  <c r="K188" i="45"/>
  <c r="J188" i="45"/>
  <c r="I188" i="45"/>
  <c r="H188" i="45"/>
  <c r="E188" i="45"/>
  <c r="AU187" i="45"/>
  <c r="AT187" i="45"/>
  <c r="AS187" i="45"/>
  <c r="AR187" i="45"/>
  <c r="AQ187" i="45"/>
  <c r="AO187" i="45"/>
  <c r="AN187" i="45"/>
  <c r="AM187" i="45"/>
  <c r="AL187" i="45"/>
  <c r="AK187" i="45"/>
  <c r="AJ187" i="45"/>
  <c r="AI187" i="45"/>
  <c r="AG187" i="45"/>
  <c r="AC187" i="45"/>
  <c r="AA187" i="45"/>
  <c r="Z187" i="45"/>
  <c r="Y187" i="45"/>
  <c r="X187" i="45"/>
  <c r="W187" i="45"/>
  <c r="V187" i="45"/>
  <c r="U187" i="45"/>
  <c r="T187" i="45"/>
  <c r="S187" i="45"/>
  <c r="R187" i="45"/>
  <c r="Q187" i="45"/>
  <c r="P187" i="45"/>
  <c r="O187" i="45"/>
  <c r="N187" i="45"/>
  <c r="M187" i="45"/>
  <c r="L187" i="45"/>
  <c r="K187" i="45"/>
  <c r="J187" i="45"/>
  <c r="I187" i="45"/>
  <c r="H187" i="45"/>
  <c r="E187" i="45"/>
  <c r="AU186" i="45"/>
  <c r="AT186" i="45"/>
  <c r="AS186" i="45"/>
  <c r="AR186" i="45"/>
  <c r="AQ186" i="45"/>
  <c r="AP186" i="45"/>
  <c r="AO186" i="45"/>
  <c r="AN186" i="45"/>
  <c r="AM186" i="45"/>
  <c r="AK186" i="45"/>
  <c r="AJ186" i="45"/>
  <c r="AI186" i="45"/>
  <c r="AH186" i="45"/>
  <c r="AF186" i="45"/>
  <c r="AA186" i="45"/>
  <c r="Z186" i="45"/>
  <c r="Y186" i="45"/>
  <c r="X186" i="45"/>
  <c r="W186" i="45"/>
  <c r="V186" i="45"/>
  <c r="U186" i="45"/>
  <c r="T186" i="45"/>
  <c r="S186" i="45"/>
  <c r="R186" i="45"/>
  <c r="Q186" i="45"/>
  <c r="P186" i="45"/>
  <c r="O186" i="45"/>
  <c r="N186" i="45"/>
  <c r="M186" i="45"/>
  <c r="L186" i="45"/>
  <c r="K186" i="45"/>
  <c r="J186" i="45"/>
  <c r="I186" i="45"/>
  <c r="H186" i="45"/>
  <c r="E186" i="45"/>
  <c r="AB186" i="45" s="1"/>
  <c r="AU185" i="45"/>
  <c r="AT185" i="45"/>
  <c r="AS185" i="45"/>
  <c r="AR185" i="45"/>
  <c r="AQ185" i="45"/>
  <c r="AP185" i="45"/>
  <c r="AO185" i="45"/>
  <c r="AN185" i="45"/>
  <c r="AM185" i="45"/>
  <c r="AL185" i="45"/>
  <c r="AK185" i="45"/>
  <c r="AI185" i="45"/>
  <c r="AG185" i="45"/>
  <c r="AE185" i="45"/>
  <c r="AB185" i="45"/>
  <c r="Y185" i="45"/>
  <c r="X185" i="45"/>
  <c r="W185" i="45"/>
  <c r="V185" i="45"/>
  <c r="U185" i="45"/>
  <c r="T185" i="45"/>
  <c r="S185" i="45"/>
  <c r="R185" i="45"/>
  <c r="Q185" i="45"/>
  <c r="P185" i="45"/>
  <c r="O185" i="45"/>
  <c r="N185" i="45"/>
  <c r="M185" i="45"/>
  <c r="L185" i="45"/>
  <c r="K185" i="45"/>
  <c r="J185" i="45"/>
  <c r="I185" i="45"/>
  <c r="H185" i="45"/>
  <c r="E185" i="45"/>
  <c r="AN173" i="45" s="1"/>
  <c r="AU184" i="45"/>
  <c r="AT184" i="45"/>
  <c r="AS184" i="45"/>
  <c r="AR184" i="45"/>
  <c r="AQ184" i="45"/>
  <c r="AP184" i="45"/>
  <c r="AO184" i="45"/>
  <c r="AN184" i="45"/>
  <c r="AM184" i="45"/>
  <c r="AJ184" i="45"/>
  <c r="AH184" i="45"/>
  <c r="AF184" i="45"/>
  <c r="AE184" i="45"/>
  <c r="AA184" i="45"/>
  <c r="Z184" i="45"/>
  <c r="Y184" i="45"/>
  <c r="X184" i="45"/>
  <c r="W184" i="45"/>
  <c r="V184" i="45"/>
  <c r="U184" i="45"/>
  <c r="T184" i="45"/>
  <c r="S184" i="45"/>
  <c r="R184" i="45"/>
  <c r="Q184" i="45"/>
  <c r="P184" i="45"/>
  <c r="O184" i="45"/>
  <c r="N184" i="45"/>
  <c r="M184" i="45"/>
  <c r="L184" i="45"/>
  <c r="K184" i="45"/>
  <c r="J184" i="45"/>
  <c r="I184" i="45"/>
  <c r="H184" i="45"/>
  <c r="E184" i="45"/>
  <c r="AU183" i="45"/>
  <c r="AT183" i="45"/>
  <c r="AS183" i="45"/>
  <c r="AR183" i="45"/>
  <c r="AQ183" i="45"/>
  <c r="AO183" i="45"/>
  <c r="AN183" i="45"/>
  <c r="AM183" i="45"/>
  <c r="AK183" i="45"/>
  <c r="AJ183" i="45"/>
  <c r="AI183" i="45"/>
  <c r="AG183" i="45"/>
  <c r="AD183" i="45"/>
  <c r="AB183" i="45"/>
  <c r="AA183" i="45"/>
  <c r="Z183" i="45"/>
  <c r="Y183" i="45"/>
  <c r="X183" i="45"/>
  <c r="W183" i="45"/>
  <c r="V183" i="45"/>
  <c r="U183" i="45"/>
  <c r="T183" i="45"/>
  <c r="S183" i="45"/>
  <c r="R183" i="45"/>
  <c r="Q183" i="45"/>
  <c r="P183" i="45"/>
  <c r="O183" i="45"/>
  <c r="N183" i="45"/>
  <c r="M183" i="45"/>
  <c r="L183" i="45"/>
  <c r="K183" i="45"/>
  <c r="J183" i="45"/>
  <c r="I183" i="45"/>
  <c r="H183" i="45"/>
  <c r="E183" i="45"/>
  <c r="AH177" i="45" s="1"/>
  <c r="AU182" i="45"/>
  <c r="AT182" i="45"/>
  <c r="AS182" i="45"/>
  <c r="AR182" i="45"/>
  <c r="AQ182" i="45"/>
  <c r="AP182" i="45"/>
  <c r="AO182" i="45"/>
  <c r="AN182" i="45"/>
  <c r="AM182" i="45"/>
  <c r="AK182" i="45"/>
  <c r="AJ182" i="45"/>
  <c r="AH182" i="45"/>
  <c r="AE182" i="45"/>
  <c r="AC182" i="45"/>
  <c r="AA182" i="45"/>
  <c r="Z182" i="45"/>
  <c r="Y182" i="45"/>
  <c r="X182" i="45"/>
  <c r="W182" i="45"/>
  <c r="V182" i="45"/>
  <c r="U182" i="45"/>
  <c r="T182" i="45"/>
  <c r="S182" i="45"/>
  <c r="R182" i="45"/>
  <c r="Q182" i="45"/>
  <c r="P182" i="45"/>
  <c r="O182" i="45"/>
  <c r="N182" i="45"/>
  <c r="M182" i="45"/>
  <c r="L182" i="45"/>
  <c r="K182" i="45"/>
  <c r="J182" i="45"/>
  <c r="I182" i="45"/>
  <c r="H182" i="45"/>
  <c r="E182" i="45"/>
  <c r="AD180" i="45" s="1"/>
  <c r="AU181" i="45"/>
  <c r="AT181" i="45"/>
  <c r="AS181" i="45"/>
  <c r="AR181" i="45"/>
  <c r="AQ181" i="45"/>
  <c r="AO181" i="45"/>
  <c r="AN181" i="45"/>
  <c r="AM181" i="45"/>
  <c r="AL181" i="45"/>
  <c r="AK181" i="45"/>
  <c r="AI181" i="45"/>
  <c r="AD181" i="45"/>
  <c r="AC181" i="45"/>
  <c r="AA181" i="45"/>
  <c r="Z181" i="45"/>
  <c r="Y181" i="45"/>
  <c r="X181" i="45"/>
  <c r="W181" i="45"/>
  <c r="V181" i="45"/>
  <c r="U181" i="45"/>
  <c r="T181" i="45"/>
  <c r="S181" i="45"/>
  <c r="R181" i="45"/>
  <c r="Q181" i="45"/>
  <c r="P181" i="45"/>
  <c r="O181" i="45"/>
  <c r="N181" i="45"/>
  <c r="M181" i="45"/>
  <c r="L181" i="45"/>
  <c r="K181" i="45"/>
  <c r="J181" i="45"/>
  <c r="I181" i="45"/>
  <c r="H181" i="45"/>
  <c r="E181" i="45"/>
  <c r="AB181" i="45" s="1"/>
  <c r="AU180" i="45"/>
  <c r="AS180" i="45"/>
  <c r="AR180" i="45"/>
  <c r="AQ180" i="45"/>
  <c r="AP180" i="45"/>
  <c r="AO180" i="45"/>
  <c r="AN180" i="45"/>
  <c r="AM180" i="45"/>
  <c r="AJ180" i="45"/>
  <c r="AE180" i="45"/>
  <c r="AC180" i="45"/>
  <c r="AB180" i="45"/>
  <c r="AA180" i="45"/>
  <c r="Z180" i="45"/>
  <c r="Y180" i="45"/>
  <c r="X180" i="45"/>
  <c r="W180" i="45"/>
  <c r="V180" i="45"/>
  <c r="U180" i="45"/>
  <c r="T180" i="45"/>
  <c r="S180" i="45"/>
  <c r="R180" i="45"/>
  <c r="Q180" i="45"/>
  <c r="P180" i="45"/>
  <c r="O180" i="45"/>
  <c r="N180" i="45"/>
  <c r="M180" i="45"/>
  <c r="L180" i="45"/>
  <c r="K180" i="45"/>
  <c r="J180" i="45"/>
  <c r="I180" i="45"/>
  <c r="H180" i="45"/>
  <c r="E180" i="45"/>
  <c r="AD178" i="45" s="1"/>
  <c r="AU179" i="45"/>
  <c r="AT179" i="45"/>
  <c r="AS179" i="45"/>
  <c r="AR179" i="45"/>
  <c r="AQ179" i="45"/>
  <c r="AO179" i="45"/>
  <c r="AM179" i="45"/>
  <c r="AK179" i="45"/>
  <c r="AJ179" i="45"/>
  <c r="AG179" i="45"/>
  <c r="AF179" i="45"/>
  <c r="AE179" i="45"/>
  <c r="AC179" i="45"/>
  <c r="AA179" i="45"/>
  <c r="Z179" i="45"/>
  <c r="Y179" i="45"/>
  <c r="X179" i="45"/>
  <c r="W179" i="45"/>
  <c r="V179" i="45"/>
  <c r="U179" i="45"/>
  <c r="T179" i="45"/>
  <c r="S179" i="45"/>
  <c r="R179" i="45"/>
  <c r="Q179" i="45"/>
  <c r="P179" i="45"/>
  <c r="O179" i="45"/>
  <c r="N179" i="45"/>
  <c r="M179" i="45"/>
  <c r="L179" i="45"/>
  <c r="K179" i="45"/>
  <c r="J179" i="45"/>
  <c r="I179" i="45"/>
  <c r="H179" i="45"/>
  <c r="E179" i="45"/>
  <c r="AB179" i="45" s="1"/>
  <c r="AU178" i="45"/>
  <c r="AS178" i="45"/>
  <c r="AR178" i="45"/>
  <c r="AQ178" i="45"/>
  <c r="AP178" i="45"/>
  <c r="AN178" i="45"/>
  <c r="AI178" i="45"/>
  <c r="AH178" i="45"/>
  <c r="AG178" i="45"/>
  <c r="AF178" i="45"/>
  <c r="AC178" i="45"/>
  <c r="AB178" i="45"/>
  <c r="AA178" i="45"/>
  <c r="Z178" i="45"/>
  <c r="Y178" i="45"/>
  <c r="X178" i="45"/>
  <c r="W178" i="45"/>
  <c r="V178" i="45"/>
  <c r="U178" i="45"/>
  <c r="T178" i="45"/>
  <c r="S178" i="45"/>
  <c r="R178" i="45"/>
  <c r="Q178" i="45"/>
  <c r="P178" i="45"/>
  <c r="O178" i="45"/>
  <c r="N178" i="45"/>
  <c r="M178" i="45"/>
  <c r="L178" i="45"/>
  <c r="K178" i="45"/>
  <c r="J178" i="45"/>
  <c r="I178" i="45"/>
  <c r="H178" i="45"/>
  <c r="E178" i="45"/>
  <c r="AD176" i="45" s="1"/>
  <c r="AU177" i="45"/>
  <c r="AT177" i="45"/>
  <c r="AS177" i="45"/>
  <c r="AR177" i="45"/>
  <c r="AQ177" i="45"/>
  <c r="AO177" i="45"/>
  <c r="AM177" i="45"/>
  <c r="AL177" i="45"/>
  <c r="AI177" i="45"/>
  <c r="AG177" i="45"/>
  <c r="AE177" i="45"/>
  <c r="AC177" i="45"/>
  <c r="AA177" i="45"/>
  <c r="Z177" i="45"/>
  <c r="Y177" i="45"/>
  <c r="X177" i="45"/>
  <c r="W177" i="45"/>
  <c r="V177" i="45"/>
  <c r="U177" i="45"/>
  <c r="T177" i="45"/>
  <c r="S177" i="45"/>
  <c r="R177" i="45"/>
  <c r="Q177" i="45"/>
  <c r="P177" i="45"/>
  <c r="O177" i="45"/>
  <c r="N177" i="45"/>
  <c r="M177" i="45"/>
  <c r="L177" i="45"/>
  <c r="K177" i="45"/>
  <c r="J177" i="45"/>
  <c r="I177" i="45"/>
  <c r="H177" i="45"/>
  <c r="E177" i="45"/>
  <c r="AE174" i="45" s="1"/>
  <c r="AU176" i="45"/>
  <c r="AS176" i="45"/>
  <c r="AR176" i="45"/>
  <c r="AQ176" i="45"/>
  <c r="AP176" i="45"/>
  <c r="AN176" i="45"/>
  <c r="AJ176" i="45"/>
  <c r="AI176" i="45"/>
  <c r="AG176" i="45"/>
  <c r="AF176" i="45"/>
  <c r="AA176" i="45"/>
  <c r="Z176" i="45"/>
  <c r="Y176" i="45"/>
  <c r="X176" i="45"/>
  <c r="W176" i="45"/>
  <c r="V176" i="45"/>
  <c r="U176" i="45"/>
  <c r="T176" i="45"/>
  <c r="S176" i="45"/>
  <c r="R176" i="45"/>
  <c r="Q176" i="45"/>
  <c r="P176" i="45"/>
  <c r="O176" i="45"/>
  <c r="N176" i="45"/>
  <c r="M176" i="45"/>
  <c r="L176" i="45"/>
  <c r="K176" i="45"/>
  <c r="J176" i="45"/>
  <c r="I176" i="45"/>
  <c r="H176" i="45"/>
  <c r="E176" i="45"/>
  <c r="AU175" i="45"/>
  <c r="AT175" i="45"/>
  <c r="AS175" i="45"/>
  <c r="AR175" i="45"/>
  <c r="AQ175" i="45"/>
  <c r="AO175" i="45"/>
  <c r="AN175" i="45"/>
  <c r="AL175" i="45"/>
  <c r="AJ175" i="45"/>
  <c r="AI175" i="45"/>
  <c r="AG175" i="45"/>
  <c r="AF175" i="45"/>
  <c r="AB175" i="45"/>
  <c r="AA175" i="45"/>
  <c r="Z175" i="45"/>
  <c r="Y175" i="45"/>
  <c r="X175" i="45"/>
  <c r="W175" i="45"/>
  <c r="V175" i="45"/>
  <c r="U175" i="45"/>
  <c r="T175" i="45"/>
  <c r="S175" i="45"/>
  <c r="R175" i="45"/>
  <c r="Q175" i="45"/>
  <c r="P175" i="45"/>
  <c r="O175" i="45"/>
  <c r="N175" i="45"/>
  <c r="M175" i="45"/>
  <c r="L175" i="45"/>
  <c r="K175" i="45"/>
  <c r="J175" i="45"/>
  <c r="I175" i="45"/>
  <c r="H175" i="45"/>
  <c r="E175" i="45"/>
  <c r="AU174" i="45"/>
  <c r="AT174" i="45"/>
  <c r="AR174" i="45"/>
  <c r="AP174" i="45"/>
  <c r="AM174" i="45"/>
  <c r="AK174" i="45"/>
  <c r="AJ174" i="45"/>
  <c r="AH174" i="45"/>
  <c r="AF174" i="45"/>
  <c r="AC174" i="45"/>
  <c r="AA174" i="45"/>
  <c r="Z174" i="45"/>
  <c r="Y174" i="45"/>
  <c r="X174" i="45"/>
  <c r="W174" i="45"/>
  <c r="V174" i="45"/>
  <c r="U174" i="45"/>
  <c r="T174" i="45"/>
  <c r="S174" i="45"/>
  <c r="R174" i="45"/>
  <c r="Q174" i="45"/>
  <c r="P174" i="45"/>
  <c r="O174" i="45"/>
  <c r="N174" i="45"/>
  <c r="M174" i="45"/>
  <c r="L174" i="45"/>
  <c r="K174" i="45"/>
  <c r="J174" i="45"/>
  <c r="I174" i="45"/>
  <c r="H174" i="45"/>
  <c r="E174" i="45"/>
  <c r="AU173" i="45"/>
  <c r="AS173" i="45"/>
  <c r="AQ173" i="45"/>
  <c r="AP173" i="45"/>
  <c r="AM173" i="45"/>
  <c r="AL173" i="45"/>
  <c r="AK173" i="45"/>
  <c r="AI173" i="45"/>
  <c r="AH173" i="45"/>
  <c r="AG173" i="45"/>
  <c r="AE173" i="45"/>
  <c r="AD173" i="45"/>
  <c r="AA173" i="45"/>
  <c r="Z173" i="45"/>
  <c r="Y173" i="45"/>
  <c r="X173" i="45"/>
  <c r="W173" i="45"/>
  <c r="V173" i="45"/>
  <c r="U173" i="45"/>
  <c r="T173" i="45"/>
  <c r="S173" i="45"/>
  <c r="R173" i="45"/>
  <c r="Q173" i="45"/>
  <c r="P173" i="45"/>
  <c r="O173" i="45"/>
  <c r="N173" i="45"/>
  <c r="M173" i="45"/>
  <c r="L173" i="45"/>
  <c r="K173" i="45"/>
  <c r="J173" i="45"/>
  <c r="I173" i="45"/>
  <c r="H173" i="45"/>
  <c r="E173" i="45"/>
  <c r="AK164" i="45" s="1"/>
  <c r="C173" i="45"/>
  <c r="J171" i="45" s="1"/>
  <c r="AT172" i="45"/>
  <c r="AR172" i="45"/>
  <c r="AP172" i="45"/>
  <c r="AN172" i="45"/>
  <c r="AM172" i="45"/>
  <c r="AL172" i="45"/>
  <c r="AJ172" i="45"/>
  <c r="AF172" i="45"/>
  <c r="AE172" i="45"/>
  <c r="AA172" i="45"/>
  <c r="Z172" i="45"/>
  <c r="Y172" i="45"/>
  <c r="X172" i="45"/>
  <c r="W172" i="45"/>
  <c r="V172" i="45"/>
  <c r="U172" i="45"/>
  <c r="T172" i="45"/>
  <c r="S172" i="45"/>
  <c r="R172" i="45"/>
  <c r="Q172" i="45"/>
  <c r="P172" i="45"/>
  <c r="O172" i="45"/>
  <c r="N172" i="45"/>
  <c r="M172" i="45"/>
  <c r="L172" i="45"/>
  <c r="K172" i="45"/>
  <c r="J172" i="45"/>
  <c r="E172" i="45"/>
  <c r="AB172" i="45" s="1"/>
  <c r="C172" i="45"/>
  <c r="H172" i="45" s="1"/>
  <c r="AU171" i="45"/>
  <c r="AS171" i="45"/>
  <c r="AQ171" i="45"/>
  <c r="AP171" i="45"/>
  <c r="AN171" i="45"/>
  <c r="AM171" i="45"/>
  <c r="AK171" i="45"/>
  <c r="AH171" i="45"/>
  <c r="AF171" i="45"/>
  <c r="AB171" i="45"/>
  <c r="AA171" i="45"/>
  <c r="Z171" i="45"/>
  <c r="Y171" i="45"/>
  <c r="X171" i="45"/>
  <c r="W171" i="45"/>
  <c r="V171" i="45"/>
  <c r="U171" i="45"/>
  <c r="T171" i="45"/>
  <c r="S171" i="45"/>
  <c r="R171" i="45"/>
  <c r="Q171" i="45"/>
  <c r="P171" i="45"/>
  <c r="O171" i="45"/>
  <c r="N171" i="45"/>
  <c r="M171" i="45"/>
  <c r="L171" i="45"/>
  <c r="K171" i="45"/>
  <c r="I171" i="45"/>
  <c r="H171" i="45"/>
  <c r="E171" i="45"/>
  <c r="AD169" i="45" s="1"/>
  <c r="C171" i="45"/>
  <c r="AT170" i="45"/>
  <c r="AO170" i="45"/>
  <c r="AN170" i="45"/>
  <c r="AL170" i="45"/>
  <c r="AJ170" i="45"/>
  <c r="AG170" i="45"/>
  <c r="AD170" i="45"/>
  <c r="AC170" i="45"/>
  <c r="AA170" i="45"/>
  <c r="Z170" i="45"/>
  <c r="Y170" i="45"/>
  <c r="X170" i="45"/>
  <c r="W170" i="45"/>
  <c r="V170" i="45"/>
  <c r="U170" i="45"/>
  <c r="T170" i="45"/>
  <c r="S170" i="45"/>
  <c r="R170" i="45"/>
  <c r="Q170" i="45"/>
  <c r="P170" i="45"/>
  <c r="O170" i="45"/>
  <c r="N170" i="45"/>
  <c r="M170" i="45"/>
  <c r="L170" i="45"/>
  <c r="J170" i="45"/>
  <c r="H170" i="45"/>
  <c r="E170" i="45"/>
  <c r="C170" i="45"/>
  <c r="AU169" i="45"/>
  <c r="AP169" i="45"/>
  <c r="AO169" i="45"/>
  <c r="AL169" i="45"/>
  <c r="AK169" i="45"/>
  <c r="AJ169" i="45"/>
  <c r="AH169" i="45"/>
  <c r="AE169" i="45"/>
  <c r="AB169" i="45"/>
  <c r="AA169" i="45"/>
  <c r="Z169" i="45"/>
  <c r="Y169" i="45"/>
  <c r="X169" i="45"/>
  <c r="W169" i="45"/>
  <c r="V169" i="45"/>
  <c r="U169" i="45"/>
  <c r="T169" i="45"/>
  <c r="S169" i="45"/>
  <c r="R169" i="45"/>
  <c r="Q169" i="45"/>
  <c r="P169" i="45"/>
  <c r="O169" i="45"/>
  <c r="N169" i="45"/>
  <c r="M169" i="45"/>
  <c r="L169" i="45"/>
  <c r="K169" i="45"/>
  <c r="I169" i="45"/>
  <c r="E169" i="45"/>
  <c r="C169" i="45"/>
  <c r="R159" i="45" s="1"/>
  <c r="AQ168" i="45"/>
  <c r="AP168" i="45"/>
  <c r="AN168" i="45"/>
  <c r="AM168" i="45"/>
  <c r="AL168" i="45"/>
  <c r="AI168" i="45"/>
  <c r="AG168" i="45"/>
  <c r="AE168" i="45"/>
  <c r="AB168" i="45"/>
  <c r="AA168" i="45"/>
  <c r="Z168" i="45"/>
  <c r="Y168" i="45"/>
  <c r="X168" i="45"/>
  <c r="W168" i="45"/>
  <c r="V168" i="45"/>
  <c r="U168" i="45"/>
  <c r="T168" i="45"/>
  <c r="S168" i="45"/>
  <c r="R168" i="45"/>
  <c r="Q168" i="45"/>
  <c r="P168" i="45"/>
  <c r="O168" i="45"/>
  <c r="N168" i="45"/>
  <c r="L168" i="45"/>
  <c r="J168" i="45"/>
  <c r="H168" i="45"/>
  <c r="E168" i="45"/>
  <c r="C168" i="45"/>
  <c r="Q159" i="45" s="1"/>
  <c r="AS167" i="45"/>
  <c r="AR167" i="45"/>
  <c r="AO167" i="45"/>
  <c r="AN167" i="45"/>
  <c r="AM167" i="45"/>
  <c r="AL167" i="45"/>
  <c r="AJ167" i="45"/>
  <c r="AI167" i="45"/>
  <c r="AF167" i="45"/>
  <c r="AD167" i="45"/>
  <c r="AC167" i="45"/>
  <c r="AA167" i="45"/>
  <c r="Z167" i="45"/>
  <c r="Y167" i="45"/>
  <c r="X167" i="45"/>
  <c r="W167" i="45"/>
  <c r="V167" i="45"/>
  <c r="U167" i="45"/>
  <c r="T167" i="45"/>
  <c r="S167" i="45"/>
  <c r="R167" i="45"/>
  <c r="Q167" i="45"/>
  <c r="P167" i="45"/>
  <c r="O167" i="45"/>
  <c r="N167" i="45"/>
  <c r="M167" i="45"/>
  <c r="K167" i="45"/>
  <c r="I167" i="45"/>
  <c r="E167" i="45"/>
  <c r="AB167" i="45" s="1"/>
  <c r="C167" i="45"/>
  <c r="H167" i="45" s="1"/>
  <c r="AT166" i="45"/>
  <c r="AS166" i="45"/>
  <c r="AQ166" i="45"/>
  <c r="AP166" i="45"/>
  <c r="AN166" i="45"/>
  <c r="AK166" i="45"/>
  <c r="AJ166" i="45"/>
  <c r="AH166" i="45"/>
  <c r="AG166" i="45"/>
  <c r="AD166" i="45"/>
  <c r="AB166" i="45"/>
  <c r="AA166" i="45"/>
  <c r="Z166" i="45"/>
  <c r="Y166" i="45"/>
  <c r="X166" i="45"/>
  <c r="W166" i="45"/>
  <c r="V166" i="45"/>
  <c r="U166" i="45"/>
  <c r="T166" i="45"/>
  <c r="S166" i="45"/>
  <c r="R166" i="45"/>
  <c r="Q166" i="45"/>
  <c r="P166" i="45"/>
  <c r="N166" i="45"/>
  <c r="L166" i="45"/>
  <c r="J166" i="45"/>
  <c r="H166" i="45"/>
  <c r="E166" i="45"/>
  <c r="AD164" i="45" s="1"/>
  <c r="C166" i="45"/>
  <c r="I165" i="45" s="1"/>
  <c r="AU165" i="45"/>
  <c r="AT165" i="45"/>
  <c r="AQ165" i="45"/>
  <c r="AP165" i="45"/>
  <c r="AO165" i="45"/>
  <c r="AN165" i="45"/>
  <c r="AL165" i="45"/>
  <c r="AK165" i="45"/>
  <c r="AH165" i="45"/>
  <c r="AF165" i="45"/>
  <c r="AE165" i="45"/>
  <c r="AC165" i="45"/>
  <c r="AA165" i="45"/>
  <c r="Z165" i="45"/>
  <c r="Y165" i="45"/>
  <c r="X165" i="45"/>
  <c r="W165" i="45"/>
  <c r="V165" i="45"/>
  <c r="U165" i="45"/>
  <c r="T165" i="45"/>
  <c r="S165" i="45"/>
  <c r="R165" i="45"/>
  <c r="Q165" i="45"/>
  <c r="P165" i="45"/>
  <c r="O165" i="45"/>
  <c r="M165" i="45"/>
  <c r="K165" i="45"/>
  <c r="J165" i="45"/>
  <c r="H165" i="45"/>
  <c r="E165" i="45"/>
  <c r="AK156" i="45" s="1"/>
  <c r="C165" i="45"/>
  <c r="I164" i="45" s="1"/>
  <c r="AU164" i="45"/>
  <c r="AT164" i="45"/>
  <c r="AR164" i="45"/>
  <c r="AQ164" i="45"/>
  <c r="AP164" i="45"/>
  <c r="AM164" i="45"/>
  <c r="AL164" i="45"/>
  <c r="AI164" i="45"/>
  <c r="AF164" i="45"/>
  <c r="AE164" i="45"/>
  <c r="AC164" i="45"/>
  <c r="AB164" i="45"/>
  <c r="AA164" i="45"/>
  <c r="Z164" i="45"/>
  <c r="Y164" i="45"/>
  <c r="X164" i="45"/>
  <c r="W164" i="45"/>
  <c r="V164" i="45"/>
  <c r="U164" i="45"/>
  <c r="T164" i="45"/>
  <c r="S164" i="45"/>
  <c r="R164" i="45"/>
  <c r="P164" i="45"/>
  <c r="N164" i="45"/>
  <c r="L164" i="45"/>
  <c r="K164" i="45"/>
  <c r="H164" i="45"/>
  <c r="E164" i="45"/>
  <c r="AF160" i="45" s="1"/>
  <c r="C164" i="45"/>
  <c r="AU163" i="45"/>
  <c r="AR163" i="45"/>
  <c r="AQ163" i="45"/>
  <c r="AP163" i="45"/>
  <c r="AN163" i="45"/>
  <c r="AK163" i="45"/>
  <c r="AH163" i="45"/>
  <c r="AG163" i="45"/>
  <c r="AF163" i="45"/>
  <c r="AC163" i="45"/>
  <c r="AB163" i="45"/>
  <c r="AA163" i="45"/>
  <c r="Z163" i="45"/>
  <c r="Y163" i="45"/>
  <c r="X163" i="45"/>
  <c r="W163" i="45"/>
  <c r="V163" i="45"/>
  <c r="U163" i="45"/>
  <c r="T163" i="45"/>
  <c r="S163" i="45"/>
  <c r="R163" i="45"/>
  <c r="Q163" i="45"/>
  <c r="O163" i="45"/>
  <c r="M163" i="45"/>
  <c r="L163" i="45"/>
  <c r="K163" i="45"/>
  <c r="I163" i="45"/>
  <c r="H163" i="45"/>
  <c r="E163" i="45"/>
  <c r="AD161" i="45" s="1"/>
  <c r="C163" i="45"/>
  <c r="AU162" i="45"/>
  <c r="AS162" i="45"/>
  <c r="AR162" i="45"/>
  <c r="AO162" i="45"/>
  <c r="AM162" i="45"/>
  <c r="AL162" i="45"/>
  <c r="AI162" i="45"/>
  <c r="AH162" i="45"/>
  <c r="AG162" i="45"/>
  <c r="AF162" i="45"/>
  <c r="AE162" i="45"/>
  <c r="AD162" i="45"/>
  <c r="AB162" i="45"/>
  <c r="AA162" i="45"/>
  <c r="Z162" i="45"/>
  <c r="Y162" i="45"/>
  <c r="X162" i="45"/>
  <c r="W162" i="45"/>
  <c r="V162" i="45"/>
  <c r="U162" i="45"/>
  <c r="T162" i="45"/>
  <c r="S162" i="45"/>
  <c r="R162" i="45"/>
  <c r="P162" i="45"/>
  <c r="O162" i="45"/>
  <c r="N162" i="45"/>
  <c r="L162" i="45"/>
  <c r="K162" i="45"/>
  <c r="H162" i="45"/>
  <c r="E162" i="45"/>
  <c r="AU161" i="45"/>
  <c r="AS161" i="45"/>
  <c r="AR161" i="45"/>
  <c r="AP161" i="45"/>
  <c r="AM161" i="45"/>
  <c r="AL161" i="45"/>
  <c r="AJ161" i="45"/>
  <c r="AI161" i="45"/>
  <c r="AH161" i="45"/>
  <c r="AF161" i="45"/>
  <c r="AE161" i="45"/>
  <c r="AC161" i="45"/>
  <c r="AA161" i="45"/>
  <c r="Z161" i="45"/>
  <c r="Y161" i="45"/>
  <c r="X161" i="45"/>
  <c r="W161" i="45"/>
  <c r="V161" i="45"/>
  <c r="U161" i="45"/>
  <c r="T161" i="45"/>
  <c r="S161" i="45"/>
  <c r="R161" i="45"/>
  <c r="Q161" i="45"/>
  <c r="O161" i="45"/>
  <c r="N161" i="45"/>
  <c r="M161" i="45"/>
  <c r="L161" i="45"/>
  <c r="K161" i="45"/>
  <c r="J161" i="45"/>
  <c r="I161" i="45"/>
  <c r="H161" i="45"/>
  <c r="E161" i="45"/>
  <c r="AD159" i="45" s="1"/>
  <c r="AU160" i="45"/>
  <c r="AT160" i="45"/>
  <c r="AQ160" i="45"/>
  <c r="AN160" i="45"/>
  <c r="AM160" i="45"/>
  <c r="AK160" i="45"/>
  <c r="AJ160" i="45"/>
  <c r="AI160" i="45"/>
  <c r="AH160" i="45"/>
  <c r="AG160" i="45"/>
  <c r="AE160" i="45"/>
  <c r="AD160" i="45"/>
  <c r="AB160" i="45"/>
  <c r="AA160" i="45"/>
  <c r="Z160" i="45"/>
  <c r="Y160" i="45"/>
  <c r="X160" i="45"/>
  <c r="W160" i="45"/>
  <c r="V160" i="45"/>
  <c r="T160" i="45"/>
  <c r="R160" i="45"/>
  <c r="P160" i="45"/>
  <c r="O160" i="45"/>
  <c r="N160" i="45"/>
  <c r="L160" i="45"/>
  <c r="K160" i="45"/>
  <c r="J160" i="45"/>
  <c r="I160" i="45"/>
  <c r="H160" i="45"/>
  <c r="E160" i="45"/>
  <c r="AU159" i="45"/>
  <c r="AT159" i="45"/>
  <c r="AR159" i="45"/>
  <c r="AP159" i="45"/>
  <c r="AN159" i="45"/>
  <c r="AL159" i="45"/>
  <c r="AK159" i="45"/>
  <c r="AJ159" i="45"/>
  <c r="AI159" i="45"/>
  <c r="AH159" i="45"/>
  <c r="AF159" i="45"/>
  <c r="AE159" i="45"/>
  <c r="AC159" i="45"/>
  <c r="AA159" i="45"/>
  <c r="Z159" i="45"/>
  <c r="Y159" i="45"/>
  <c r="X159" i="45"/>
  <c r="W159" i="45"/>
  <c r="V159" i="45"/>
  <c r="U159" i="45"/>
  <c r="S159" i="45"/>
  <c r="P159" i="45"/>
  <c r="O159" i="45"/>
  <c r="N159" i="45"/>
  <c r="K159" i="45"/>
  <c r="J159" i="45"/>
  <c r="I159" i="45"/>
  <c r="H159" i="45"/>
  <c r="E159" i="45"/>
  <c r="AD157" i="45" s="1"/>
  <c r="AU158" i="45"/>
  <c r="AS158" i="45"/>
  <c r="AR158" i="45"/>
  <c r="AP158" i="45"/>
  <c r="AO158" i="45"/>
  <c r="AM158" i="45"/>
  <c r="AL158" i="45"/>
  <c r="AJ158" i="45"/>
  <c r="AI158" i="45"/>
  <c r="AH158" i="45"/>
  <c r="AG158" i="45"/>
  <c r="AF158" i="45"/>
  <c r="AE158" i="45"/>
  <c r="AD158" i="45"/>
  <c r="AB158" i="45"/>
  <c r="AA158" i="45"/>
  <c r="Z158" i="45"/>
  <c r="Y158" i="45"/>
  <c r="X158" i="45"/>
  <c r="W158" i="45"/>
  <c r="V158" i="45"/>
  <c r="T158" i="45"/>
  <c r="R158" i="45"/>
  <c r="Q158" i="45"/>
  <c r="P158" i="45"/>
  <c r="O158" i="45"/>
  <c r="N158" i="45"/>
  <c r="L158" i="45"/>
  <c r="K158" i="45"/>
  <c r="J158" i="45"/>
  <c r="I158" i="45"/>
  <c r="H158" i="45"/>
  <c r="E158" i="45"/>
  <c r="AU157" i="45"/>
  <c r="AT157" i="45"/>
  <c r="AQ157" i="45"/>
  <c r="AP157" i="45"/>
  <c r="AN157" i="45"/>
  <c r="AM157" i="45"/>
  <c r="AL157" i="45"/>
  <c r="AK157" i="45"/>
  <c r="AJ157" i="45"/>
  <c r="AI157" i="45"/>
  <c r="AH157" i="45"/>
  <c r="AG157" i="45"/>
  <c r="AF157" i="45"/>
  <c r="AE157" i="45"/>
  <c r="AC157" i="45"/>
  <c r="AA157" i="45"/>
  <c r="Z157" i="45"/>
  <c r="Y157" i="45"/>
  <c r="X157" i="45"/>
  <c r="W157" i="45"/>
  <c r="U157" i="45"/>
  <c r="S157" i="45"/>
  <c r="R157" i="45"/>
  <c r="P157" i="45"/>
  <c r="O157" i="45"/>
  <c r="M157" i="45"/>
  <c r="L157" i="45"/>
  <c r="K157" i="45"/>
  <c r="J157" i="45"/>
  <c r="J7" i="45" s="1"/>
  <c r="J15" i="45" s="1"/>
  <c r="I157" i="45"/>
  <c r="H157" i="45"/>
  <c r="E157" i="45"/>
  <c r="AD155" i="45" s="1"/>
  <c r="AU156" i="45"/>
  <c r="AR156" i="45"/>
  <c r="AQ156" i="45"/>
  <c r="AO156" i="45"/>
  <c r="AN156" i="45"/>
  <c r="AM156" i="45"/>
  <c r="AL156" i="45"/>
  <c r="AJ156" i="45"/>
  <c r="AI156" i="45"/>
  <c r="AH156" i="45"/>
  <c r="AG156" i="45"/>
  <c r="AF156" i="45"/>
  <c r="AE156" i="45"/>
  <c r="AD156" i="45"/>
  <c r="AB156" i="45"/>
  <c r="AA156" i="45"/>
  <c r="Z156" i="45"/>
  <c r="Y156" i="45"/>
  <c r="X156" i="45"/>
  <c r="V156" i="45"/>
  <c r="T156" i="45"/>
  <c r="S156" i="45"/>
  <c r="R156" i="45"/>
  <c r="Q156" i="45"/>
  <c r="O156" i="45"/>
  <c r="N156" i="45"/>
  <c r="M156" i="45"/>
  <c r="L156" i="45"/>
  <c r="K156" i="45"/>
  <c r="J156" i="45"/>
  <c r="I156" i="45"/>
  <c r="H156" i="45"/>
  <c r="E156" i="45"/>
  <c r="D156" i="45"/>
  <c r="AU155" i="45"/>
  <c r="AS155" i="45"/>
  <c r="AR155" i="45"/>
  <c r="AP155" i="45"/>
  <c r="AO155" i="45"/>
  <c r="AN155" i="45"/>
  <c r="AM155" i="45"/>
  <c r="AL155" i="45"/>
  <c r="AK155" i="45"/>
  <c r="AJ155" i="45"/>
  <c r="AI155" i="45"/>
  <c r="AH155" i="45"/>
  <c r="AG155" i="45"/>
  <c r="AF155" i="45"/>
  <c r="AE155" i="45"/>
  <c r="AC155" i="45"/>
  <c r="AA155" i="45"/>
  <c r="Z155" i="45"/>
  <c r="W155" i="45"/>
  <c r="U155" i="45"/>
  <c r="T155" i="45"/>
  <c r="S155" i="45"/>
  <c r="R155" i="45"/>
  <c r="P155" i="45"/>
  <c r="O155" i="45"/>
  <c r="N155" i="45"/>
  <c r="M155" i="45"/>
  <c r="L155" i="45"/>
  <c r="K155" i="45"/>
  <c r="J155" i="45"/>
  <c r="I155" i="45"/>
  <c r="H155" i="45"/>
  <c r="E155" i="45"/>
  <c r="AD153" i="45" s="1"/>
  <c r="AU154" i="45"/>
  <c r="AT154" i="45"/>
  <c r="AQ154" i="45"/>
  <c r="AP154" i="45"/>
  <c r="AO154" i="45"/>
  <c r="AN154" i="45"/>
  <c r="AM154" i="45"/>
  <c r="AL154" i="45"/>
  <c r="AJ154" i="45"/>
  <c r="AI154" i="45"/>
  <c r="AH154" i="45"/>
  <c r="AG154" i="45"/>
  <c r="AF154" i="45"/>
  <c r="AE154" i="45"/>
  <c r="AD154" i="45"/>
  <c r="AB154" i="45"/>
  <c r="AA154" i="45"/>
  <c r="Z154" i="45"/>
  <c r="X154" i="45"/>
  <c r="V154" i="45"/>
  <c r="T154" i="45"/>
  <c r="S154" i="45"/>
  <c r="P154" i="45"/>
  <c r="O154" i="45"/>
  <c r="N154" i="45"/>
  <c r="M154" i="45"/>
  <c r="L154" i="45"/>
  <c r="K154" i="45"/>
  <c r="J154" i="45"/>
  <c r="I154" i="45"/>
  <c r="H154" i="45"/>
  <c r="E154" i="45"/>
  <c r="D154" i="45"/>
  <c r="D155" i="45" s="1"/>
  <c r="G155" i="45" s="1"/>
  <c r="AU153" i="45"/>
  <c r="AT153" i="45"/>
  <c r="AR153" i="45"/>
  <c r="AQ153" i="45"/>
  <c r="AP153" i="45"/>
  <c r="AN153" i="45"/>
  <c r="AM153" i="45"/>
  <c r="AL153" i="45"/>
  <c r="AK153" i="45"/>
  <c r="AJ153" i="45"/>
  <c r="AI153" i="45"/>
  <c r="AH153" i="45"/>
  <c r="AG153" i="45"/>
  <c r="AF153" i="45"/>
  <c r="AE153" i="45"/>
  <c r="AC153" i="45"/>
  <c r="AA153" i="45"/>
  <c r="Y153" i="45"/>
  <c r="W153" i="45"/>
  <c r="V153" i="45"/>
  <c r="U153" i="45"/>
  <c r="T153" i="45"/>
  <c r="S153" i="45"/>
  <c r="R153" i="45"/>
  <c r="Q153" i="45"/>
  <c r="P153" i="45"/>
  <c r="O153" i="45"/>
  <c r="N153" i="45"/>
  <c r="M153" i="45"/>
  <c r="L153" i="45"/>
  <c r="K153" i="45"/>
  <c r="J153" i="45"/>
  <c r="I153" i="45"/>
  <c r="H153" i="45"/>
  <c r="G153" i="45"/>
  <c r="E153" i="45"/>
  <c r="AD151" i="45" s="1"/>
  <c r="AU152" i="45"/>
  <c r="AS152" i="45"/>
  <c r="AR152" i="45"/>
  <c r="AQ152" i="45"/>
  <c r="AP152" i="45"/>
  <c r="AO152" i="45"/>
  <c r="AN152" i="45"/>
  <c r="AM152" i="45"/>
  <c r="AL152" i="45"/>
  <c r="AJ152" i="45"/>
  <c r="AI152" i="45"/>
  <c r="AH152" i="45"/>
  <c r="AG152" i="45"/>
  <c r="AF152" i="45"/>
  <c r="AE152" i="45"/>
  <c r="AD152" i="45"/>
  <c r="AB152" i="45"/>
  <c r="AA152" i="45"/>
  <c r="Z152" i="45"/>
  <c r="X152" i="45"/>
  <c r="W152" i="45"/>
  <c r="V152" i="45"/>
  <c r="T152" i="45"/>
  <c r="S152" i="45"/>
  <c r="R152" i="45"/>
  <c r="Q152" i="45"/>
  <c r="P152" i="45"/>
  <c r="O152" i="45"/>
  <c r="N152" i="45"/>
  <c r="M152" i="45"/>
  <c r="L152" i="45"/>
  <c r="K152" i="45"/>
  <c r="K7" i="45" s="1"/>
  <c r="K15" i="45" s="1"/>
  <c r="J152" i="45"/>
  <c r="I152" i="45"/>
  <c r="H152" i="45"/>
  <c r="G152" i="45"/>
  <c r="F152" i="45"/>
  <c r="F153" i="45" s="1"/>
  <c r="F154" i="45" s="1"/>
  <c r="F155" i="45" s="1"/>
  <c r="F156" i="45" s="1"/>
  <c r="F157" i="45" s="1"/>
  <c r="F158" i="45" s="1"/>
  <c r="F159" i="45" s="1"/>
  <c r="F160" i="45" s="1"/>
  <c r="F161" i="45" s="1"/>
  <c r="F162" i="45" s="1"/>
  <c r="F163" i="45" s="1"/>
  <c r="F164" i="45" s="1"/>
  <c r="F165" i="45" s="1"/>
  <c r="F166" i="45" s="1"/>
  <c r="F167" i="45" s="1"/>
  <c r="F168" i="45" s="1"/>
  <c r="F169" i="45" s="1"/>
  <c r="F170" i="45" s="1"/>
  <c r="F171" i="45" s="1"/>
  <c r="F172" i="45" s="1"/>
  <c r="F173" i="45" s="1"/>
  <c r="F174" i="45" s="1"/>
  <c r="F175" i="45" s="1"/>
  <c r="F176" i="45" s="1"/>
  <c r="F177" i="45" s="1"/>
  <c r="F178" i="45" s="1"/>
  <c r="F179" i="45" s="1"/>
  <c r="F180" i="45" s="1"/>
  <c r="F181" i="45" s="1"/>
  <c r="F182" i="45" s="1"/>
  <c r="F183" i="45" s="1"/>
  <c r="F184" i="45" s="1"/>
  <c r="F185" i="45" s="1"/>
  <c r="F186" i="45" s="1"/>
  <c r="F187" i="45" s="1"/>
  <c r="F188" i="45" s="1"/>
  <c r="F189" i="45" s="1"/>
  <c r="F190" i="45" s="1"/>
  <c r="E152" i="45"/>
  <c r="D152" i="45"/>
  <c r="D153" i="45" s="1"/>
  <c r="AU151" i="45"/>
  <c r="AA7" i="45" s="1"/>
  <c r="AA15" i="45" s="1"/>
  <c r="AT151" i="45"/>
  <c r="AS151" i="45"/>
  <c r="AR151" i="45"/>
  <c r="AQ151" i="45"/>
  <c r="AP151" i="45"/>
  <c r="AN151" i="45"/>
  <c r="AM151" i="45"/>
  <c r="AL151" i="45"/>
  <c r="AK151" i="45"/>
  <c r="AJ151" i="45"/>
  <c r="AI151" i="45"/>
  <c r="AH151" i="45"/>
  <c r="AG151" i="45"/>
  <c r="AF151" i="45"/>
  <c r="AE151" i="45"/>
  <c r="AC151" i="45"/>
  <c r="AA151" i="45"/>
  <c r="X151" i="45"/>
  <c r="W151" i="45"/>
  <c r="V151" i="45"/>
  <c r="S151" i="45"/>
  <c r="R151" i="45"/>
  <c r="Q151" i="45"/>
  <c r="P151" i="45"/>
  <c r="O151" i="45"/>
  <c r="N151" i="45"/>
  <c r="M151" i="45"/>
  <c r="L151" i="45"/>
  <c r="K151" i="45"/>
  <c r="J151" i="45"/>
  <c r="I151" i="45"/>
  <c r="H151" i="45"/>
  <c r="G151" i="45"/>
  <c r="E151" i="45"/>
  <c r="AB151" i="45" s="1"/>
  <c r="AU150" i="45"/>
  <c r="AT150" i="45"/>
  <c r="AS150" i="45"/>
  <c r="AR150" i="45"/>
  <c r="AP150" i="45"/>
  <c r="AO150" i="45"/>
  <c r="AN150" i="45"/>
  <c r="AM150" i="45"/>
  <c r="AL150" i="45"/>
  <c r="AK150" i="45"/>
  <c r="AJ150" i="45"/>
  <c r="AH150" i="45"/>
  <c r="AG150" i="45"/>
  <c r="AF150" i="45"/>
  <c r="AE150" i="45"/>
  <c r="AD150" i="45"/>
  <c r="AC150" i="45"/>
  <c r="Z150" i="45"/>
  <c r="Y150" i="45"/>
  <c r="X150" i="45"/>
  <c r="W150" i="45"/>
  <c r="U150" i="45"/>
  <c r="T150" i="45"/>
  <c r="S150" i="45"/>
  <c r="R150" i="45"/>
  <c r="Q150" i="45"/>
  <c r="P150" i="45"/>
  <c r="O150" i="45"/>
  <c r="N150" i="45"/>
  <c r="M150" i="45"/>
  <c r="L150" i="45"/>
  <c r="K150" i="45"/>
  <c r="J150" i="45"/>
  <c r="I150" i="45"/>
  <c r="H150" i="45"/>
  <c r="E150" i="45"/>
  <c r="AU149" i="45"/>
  <c r="AT149" i="45"/>
  <c r="AS149" i="45"/>
  <c r="AR149" i="45"/>
  <c r="AQ149" i="45"/>
  <c r="AP149" i="45"/>
  <c r="AO149" i="45"/>
  <c r="AN149" i="45"/>
  <c r="AM149" i="45"/>
  <c r="AL149" i="45"/>
  <c r="AK149" i="45"/>
  <c r="AJ149" i="45"/>
  <c r="AI149" i="45"/>
  <c r="AG149" i="45"/>
  <c r="AF149" i="45"/>
  <c r="AE149" i="45"/>
  <c r="AD149" i="45"/>
  <c r="AA149" i="45"/>
  <c r="Z149" i="45"/>
  <c r="Y149" i="45"/>
  <c r="X149" i="45"/>
  <c r="V149" i="45"/>
  <c r="U149" i="45"/>
  <c r="T149" i="45"/>
  <c r="S149" i="45"/>
  <c r="R149" i="45"/>
  <c r="Q149" i="45"/>
  <c r="P149" i="45"/>
  <c r="O149" i="45"/>
  <c r="N149" i="45"/>
  <c r="M149" i="45"/>
  <c r="L149" i="45"/>
  <c r="K149" i="45"/>
  <c r="J149" i="45"/>
  <c r="I149" i="45"/>
  <c r="H149" i="45"/>
  <c r="E149" i="45"/>
  <c r="AL139" i="45" s="1"/>
  <c r="AU148" i="45"/>
  <c r="AT148" i="45"/>
  <c r="AS148" i="45"/>
  <c r="AR148" i="45"/>
  <c r="AP148" i="45"/>
  <c r="AO148" i="45"/>
  <c r="AN148" i="45"/>
  <c r="AM148" i="45"/>
  <c r="AL148" i="45"/>
  <c r="AK148" i="45"/>
  <c r="AJ148" i="45"/>
  <c r="AH148" i="45"/>
  <c r="AG148" i="45"/>
  <c r="AF148" i="45"/>
  <c r="AE148" i="45"/>
  <c r="AC148" i="45"/>
  <c r="AB148" i="45"/>
  <c r="Z148" i="45"/>
  <c r="Y148" i="45"/>
  <c r="V148" i="45"/>
  <c r="U148" i="45"/>
  <c r="T148" i="45"/>
  <c r="S148" i="45"/>
  <c r="R148" i="45"/>
  <c r="Q148" i="45"/>
  <c r="P148" i="45"/>
  <c r="O148" i="45"/>
  <c r="N148" i="45"/>
  <c r="M148" i="45"/>
  <c r="L148" i="45"/>
  <c r="K148" i="45"/>
  <c r="J148" i="45"/>
  <c r="I148" i="45"/>
  <c r="H148" i="45"/>
  <c r="E148" i="45"/>
  <c r="AC147" i="45" s="1"/>
  <c r="AT147" i="45"/>
  <c r="AS147" i="45"/>
  <c r="AR147" i="45"/>
  <c r="AQ147" i="45"/>
  <c r="AP147" i="45"/>
  <c r="AO147" i="45"/>
  <c r="AN147" i="45"/>
  <c r="AM147" i="45"/>
  <c r="AL147" i="45"/>
  <c r="AK147" i="45"/>
  <c r="AJ147" i="45"/>
  <c r="AI147" i="45"/>
  <c r="AG147" i="45"/>
  <c r="AF147" i="45"/>
  <c r="AA147" i="45"/>
  <c r="Z147" i="45"/>
  <c r="Y147" i="45"/>
  <c r="X147" i="45"/>
  <c r="W147" i="45"/>
  <c r="V147" i="45"/>
  <c r="U147" i="45"/>
  <c r="T147" i="45"/>
  <c r="S147" i="45"/>
  <c r="R147" i="45"/>
  <c r="Q147" i="45"/>
  <c r="P147" i="45"/>
  <c r="O147" i="45"/>
  <c r="N147" i="45"/>
  <c r="M147" i="45"/>
  <c r="L147" i="45"/>
  <c r="K147" i="45"/>
  <c r="J147" i="45"/>
  <c r="I147" i="45"/>
  <c r="H147" i="45"/>
  <c r="E147" i="45"/>
  <c r="AU146" i="45"/>
  <c r="AT146" i="45"/>
  <c r="AS146" i="45"/>
  <c r="AR146" i="45"/>
  <c r="AP146" i="45"/>
  <c r="AO146" i="45"/>
  <c r="AN146" i="45"/>
  <c r="AM146" i="45"/>
  <c r="AL146" i="45"/>
  <c r="AK146" i="45"/>
  <c r="AJ146" i="45"/>
  <c r="AH146" i="45"/>
  <c r="AG146" i="45"/>
  <c r="AB146" i="45"/>
  <c r="Z146" i="45"/>
  <c r="Y146" i="45"/>
  <c r="X146" i="45"/>
  <c r="W146" i="45"/>
  <c r="V146" i="45"/>
  <c r="U146" i="45"/>
  <c r="T146" i="45"/>
  <c r="S146" i="45"/>
  <c r="R146" i="45"/>
  <c r="Q146" i="45"/>
  <c r="P146" i="45"/>
  <c r="O146" i="45"/>
  <c r="N146" i="45"/>
  <c r="M146" i="45"/>
  <c r="L146" i="45"/>
  <c r="K146" i="45"/>
  <c r="J146" i="45"/>
  <c r="I146" i="45"/>
  <c r="H146" i="45"/>
  <c r="E146" i="45"/>
  <c r="AT145" i="45"/>
  <c r="AS145" i="45"/>
  <c r="AR145" i="45"/>
  <c r="AQ145" i="45"/>
  <c r="AP145" i="45"/>
  <c r="AO145" i="45"/>
  <c r="AN145" i="45"/>
  <c r="AM145" i="45"/>
  <c r="AL145" i="45"/>
  <c r="AK145" i="45"/>
  <c r="AJ145" i="45"/>
  <c r="AI145" i="45"/>
  <c r="AH145" i="45"/>
  <c r="AG145" i="45"/>
  <c r="AC145" i="45"/>
  <c r="AB145" i="45"/>
  <c r="AA145" i="45"/>
  <c r="Y145" i="45"/>
  <c r="X145" i="45"/>
  <c r="W145" i="45"/>
  <c r="V145" i="45"/>
  <c r="U145" i="45"/>
  <c r="T145" i="45"/>
  <c r="S145" i="45"/>
  <c r="R145" i="45"/>
  <c r="Q145" i="45"/>
  <c r="P145" i="45"/>
  <c r="O145" i="45"/>
  <c r="N145" i="45"/>
  <c r="M145" i="45"/>
  <c r="L145" i="45"/>
  <c r="K145" i="45"/>
  <c r="J145" i="45"/>
  <c r="I145" i="45"/>
  <c r="H145" i="45"/>
  <c r="E145" i="45"/>
  <c r="AI138" i="45" s="1"/>
  <c r="AU144" i="45"/>
  <c r="AT144" i="45"/>
  <c r="AS144" i="45"/>
  <c r="AR144" i="45"/>
  <c r="AP144" i="45"/>
  <c r="AO144" i="45"/>
  <c r="AN144" i="45"/>
  <c r="AM144" i="45"/>
  <c r="AL144" i="45"/>
  <c r="AK144" i="45"/>
  <c r="AJ144" i="45"/>
  <c r="AF144" i="45"/>
  <c r="AC144" i="45"/>
  <c r="AB144" i="45"/>
  <c r="Z144" i="45"/>
  <c r="Y144" i="45"/>
  <c r="X144" i="45"/>
  <c r="W144" i="45"/>
  <c r="V144" i="45"/>
  <c r="U144" i="45"/>
  <c r="T144" i="45"/>
  <c r="S144" i="45"/>
  <c r="R144" i="45"/>
  <c r="Q144" i="45"/>
  <c r="P144" i="45"/>
  <c r="O144" i="45"/>
  <c r="N144" i="45"/>
  <c r="M144" i="45"/>
  <c r="L144" i="45"/>
  <c r="K144" i="45"/>
  <c r="J144" i="45"/>
  <c r="I144" i="45"/>
  <c r="H144" i="45"/>
  <c r="E144" i="45"/>
  <c r="AO131" i="45" s="1"/>
  <c r="AU143" i="45"/>
  <c r="AT143" i="45"/>
  <c r="AS143" i="45"/>
  <c r="AR143" i="45"/>
  <c r="AQ143" i="45"/>
  <c r="AP143" i="45"/>
  <c r="AO143" i="45"/>
  <c r="AN143" i="45"/>
  <c r="AM143" i="45"/>
  <c r="AL143" i="45"/>
  <c r="AK143" i="45"/>
  <c r="AJ143" i="45"/>
  <c r="AG143" i="45"/>
  <c r="AD143" i="45"/>
  <c r="AC143" i="45"/>
  <c r="AB143" i="45"/>
  <c r="AA143" i="45"/>
  <c r="Z143" i="45"/>
  <c r="Y143" i="45"/>
  <c r="X143" i="45"/>
  <c r="W143" i="45"/>
  <c r="V143" i="45"/>
  <c r="U143" i="45"/>
  <c r="T143" i="45"/>
  <c r="S143" i="45"/>
  <c r="R143" i="45"/>
  <c r="Q143" i="45"/>
  <c r="P143" i="45"/>
  <c r="O143" i="45"/>
  <c r="N143" i="45"/>
  <c r="M143" i="45"/>
  <c r="L143" i="45"/>
  <c r="K143" i="45"/>
  <c r="J143" i="45"/>
  <c r="I143" i="45"/>
  <c r="H143" i="45"/>
  <c r="E143" i="45"/>
  <c r="AI136" i="45" s="1"/>
  <c r="AU142" i="45"/>
  <c r="AT142" i="45"/>
  <c r="AS142" i="45"/>
  <c r="AR142" i="45"/>
  <c r="AP142" i="45"/>
  <c r="AO142" i="45"/>
  <c r="AN142" i="45"/>
  <c r="AM142" i="45"/>
  <c r="AL142" i="45"/>
  <c r="AK142" i="45"/>
  <c r="AH142" i="45"/>
  <c r="AF142" i="45"/>
  <c r="AE142" i="45"/>
  <c r="AC142" i="45"/>
  <c r="AB142" i="45"/>
  <c r="AA142" i="45"/>
  <c r="Z142" i="45"/>
  <c r="Y142" i="45"/>
  <c r="X142" i="45"/>
  <c r="W142" i="45"/>
  <c r="V142" i="45"/>
  <c r="U142" i="45"/>
  <c r="T142" i="45"/>
  <c r="S142" i="45"/>
  <c r="R142" i="45"/>
  <c r="Q142" i="45"/>
  <c r="P142" i="45"/>
  <c r="O142" i="45"/>
  <c r="N142" i="45"/>
  <c r="M142" i="45"/>
  <c r="L142" i="45"/>
  <c r="K142" i="45"/>
  <c r="J142" i="45"/>
  <c r="I142" i="45"/>
  <c r="H142" i="45"/>
  <c r="E142" i="45"/>
  <c r="AU141" i="45"/>
  <c r="AT141" i="45"/>
  <c r="AS141" i="45"/>
  <c r="AR141" i="45"/>
  <c r="AQ141" i="45"/>
  <c r="AP141" i="45"/>
  <c r="AO141" i="45"/>
  <c r="AN141" i="45"/>
  <c r="AM141" i="45"/>
  <c r="AL141" i="45"/>
  <c r="AI141" i="45"/>
  <c r="AG141" i="45"/>
  <c r="AF141" i="45"/>
  <c r="AD141" i="45"/>
  <c r="AC141" i="45"/>
  <c r="AB141" i="45"/>
  <c r="AA141" i="45"/>
  <c r="Z141" i="45"/>
  <c r="Y141" i="45"/>
  <c r="X141" i="45"/>
  <c r="W141" i="45"/>
  <c r="V141" i="45"/>
  <c r="U141" i="45"/>
  <c r="T141" i="45"/>
  <c r="S141" i="45"/>
  <c r="R141" i="45"/>
  <c r="Q141" i="45"/>
  <c r="P141" i="45"/>
  <c r="O141" i="45"/>
  <c r="N141" i="45"/>
  <c r="M141" i="45"/>
  <c r="L141" i="45"/>
  <c r="K141" i="45"/>
  <c r="J141" i="45"/>
  <c r="I141" i="45"/>
  <c r="H141" i="45"/>
  <c r="E141" i="45"/>
  <c r="AU140" i="45"/>
  <c r="AT140" i="45"/>
  <c r="AS140" i="45"/>
  <c r="AR140" i="45"/>
  <c r="AP140" i="45"/>
  <c r="AO140" i="45"/>
  <c r="AN140" i="45"/>
  <c r="AM140" i="45"/>
  <c r="AJ140" i="45"/>
  <c r="AH140" i="45"/>
  <c r="AG140" i="45"/>
  <c r="AF140" i="45"/>
  <c r="AE140" i="45"/>
  <c r="AC140" i="45"/>
  <c r="AB140" i="45"/>
  <c r="AA140" i="45"/>
  <c r="Z140" i="45"/>
  <c r="Y140" i="45"/>
  <c r="X140" i="45"/>
  <c r="W140" i="45"/>
  <c r="V140" i="45"/>
  <c r="U140" i="45"/>
  <c r="T140" i="45"/>
  <c r="S140" i="45"/>
  <c r="R140" i="45"/>
  <c r="Q140" i="45"/>
  <c r="P140" i="45"/>
  <c r="O140" i="45"/>
  <c r="N140" i="45"/>
  <c r="M140" i="45"/>
  <c r="L140" i="45"/>
  <c r="K140" i="45"/>
  <c r="J140" i="45"/>
  <c r="I140" i="45"/>
  <c r="H140" i="45"/>
  <c r="E140" i="45"/>
  <c r="AI133" i="45" s="1"/>
  <c r="AU139" i="45"/>
  <c r="AT139" i="45"/>
  <c r="AS139" i="45"/>
  <c r="AR139" i="45"/>
  <c r="AQ139" i="45"/>
  <c r="AP139" i="45"/>
  <c r="AO139" i="45"/>
  <c r="AN139" i="45"/>
  <c r="AK139" i="45"/>
  <c r="AI139" i="45"/>
  <c r="AH139" i="45"/>
  <c r="AF139" i="45"/>
  <c r="AD139" i="45"/>
  <c r="AA139" i="45"/>
  <c r="Z139" i="45"/>
  <c r="Y139" i="45"/>
  <c r="X139" i="45"/>
  <c r="W139" i="45"/>
  <c r="V139" i="45"/>
  <c r="U139" i="45"/>
  <c r="T139" i="45"/>
  <c r="S139" i="45"/>
  <c r="R139" i="45"/>
  <c r="Q139" i="45"/>
  <c r="P139" i="45"/>
  <c r="O139" i="45"/>
  <c r="N139" i="45"/>
  <c r="M139" i="45"/>
  <c r="L139" i="45"/>
  <c r="K139" i="45"/>
  <c r="J139" i="45"/>
  <c r="I139" i="45"/>
  <c r="H139" i="45"/>
  <c r="E139" i="45"/>
  <c r="AI132" i="45" s="1"/>
  <c r="AU138" i="45"/>
  <c r="AT138" i="45"/>
  <c r="AS138" i="45"/>
  <c r="AR138" i="45"/>
  <c r="AP138" i="45"/>
  <c r="AO138" i="45"/>
  <c r="AL138" i="45"/>
  <c r="AJ138" i="45"/>
  <c r="AH138" i="45"/>
  <c r="AG138" i="45"/>
  <c r="AF138" i="45"/>
  <c r="AE138" i="45"/>
  <c r="AA138" i="45"/>
  <c r="Z138" i="45"/>
  <c r="Y138" i="45"/>
  <c r="X138" i="45"/>
  <c r="W138" i="45"/>
  <c r="V138" i="45"/>
  <c r="U138" i="45"/>
  <c r="T138" i="45"/>
  <c r="S138" i="45"/>
  <c r="R138" i="45"/>
  <c r="Q138" i="45"/>
  <c r="P138" i="45"/>
  <c r="O138" i="45"/>
  <c r="N138" i="45"/>
  <c r="M138" i="45"/>
  <c r="L138" i="45"/>
  <c r="K138" i="45"/>
  <c r="J138" i="45"/>
  <c r="I138" i="45"/>
  <c r="H138" i="45"/>
  <c r="E138" i="45"/>
  <c r="AE135" i="45" s="1"/>
  <c r="AU137" i="45"/>
  <c r="AT137" i="45"/>
  <c r="AS137" i="45"/>
  <c r="AR137" i="45"/>
  <c r="AQ137" i="45"/>
  <c r="AP137" i="45"/>
  <c r="AK137" i="45"/>
  <c r="AJ137" i="45"/>
  <c r="AI137" i="45"/>
  <c r="AH137" i="45"/>
  <c r="AG137" i="45"/>
  <c r="AC137" i="45"/>
  <c r="AB137" i="45"/>
  <c r="AA137" i="45"/>
  <c r="Z137" i="45"/>
  <c r="Y137" i="45"/>
  <c r="X137" i="45"/>
  <c r="W137" i="45"/>
  <c r="V137" i="45"/>
  <c r="U137" i="45"/>
  <c r="T137" i="45"/>
  <c r="S137" i="45"/>
  <c r="R137" i="45"/>
  <c r="Q137" i="45"/>
  <c r="P137" i="45"/>
  <c r="O137" i="45"/>
  <c r="N137" i="45"/>
  <c r="M137" i="45"/>
  <c r="L137" i="45"/>
  <c r="K137" i="45"/>
  <c r="J137" i="45"/>
  <c r="I137" i="45"/>
  <c r="H137" i="45"/>
  <c r="E137" i="45"/>
  <c r="AD135" i="45" s="1"/>
  <c r="AU136" i="45"/>
  <c r="AT136" i="45"/>
  <c r="AS136" i="45"/>
  <c r="AR136" i="45"/>
  <c r="AN136" i="45"/>
  <c r="AL136" i="45"/>
  <c r="AK136" i="45"/>
  <c r="AJ136" i="45"/>
  <c r="AH136" i="45"/>
  <c r="AG136" i="45"/>
  <c r="AD136" i="45"/>
  <c r="AC136" i="45"/>
  <c r="AA136" i="45"/>
  <c r="Z136" i="45"/>
  <c r="Y136" i="45"/>
  <c r="X136" i="45"/>
  <c r="W136" i="45"/>
  <c r="V136" i="45"/>
  <c r="U136" i="45"/>
  <c r="T136" i="45"/>
  <c r="S136" i="45"/>
  <c r="R136" i="45"/>
  <c r="Q136" i="45"/>
  <c r="P136" i="45"/>
  <c r="O136" i="45"/>
  <c r="N136" i="45"/>
  <c r="M136" i="45"/>
  <c r="L136" i="45"/>
  <c r="K136" i="45"/>
  <c r="J136" i="45"/>
  <c r="I136" i="45"/>
  <c r="H136" i="45"/>
  <c r="E136" i="45"/>
  <c r="AU135" i="45"/>
  <c r="AT135" i="45"/>
  <c r="AS135" i="45"/>
  <c r="AR135" i="45"/>
  <c r="AO135" i="45"/>
  <c r="AL135" i="45"/>
  <c r="AK135" i="45"/>
  <c r="AJ135" i="45"/>
  <c r="AI135" i="45"/>
  <c r="AF135" i="45"/>
  <c r="AC135" i="45"/>
  <c r="AB135" i="45"/>
  <c r="AA135" i="45"/>
  <c r="Z135" i="45"/>
  <c r="Y135" i="45"/>
  <c r="X135" i="45"/>
  <c r="W135" i="45"/>
  <c r="V135" i="45"/>
  <c r="U135" i="45"/>
  <c r="T135" i="45"/>
  <c r="S135" i="45"/>
  <c r="R135" i="45"/>
  <c r="Q135" i="45"/>
  <c r="P135" i="45"/>
  <c r="O135" i="45"/>
  <c r="N135" i="45"/>
  <c r="M135" i="45"/>
  <c r="L135" i="45"/>
  <c r="K135" i="45"/>
  <c r="J135" i="45"/>
  <c r="I135" i="45"/>
  <c r="H135" i="45"/>
  <c r="E135" i="45"/>
  <c r="AU134" i="45"/>
  <c r="AT134" i="45"/>
  <c r="AS134" i="45"/>
  <c r="AP134" i="45"/>
  <c r="AN134" i="45"/>
  <c r="AM134" i="45"/>
  <c r="AL134" i="45"/>
  <c r="AK134" i="45"/>
  <c r="AJ134" i="45"/>
  <c r="AF134" i="45"/>
  <c r="AD134" i="45"/>
  <c r="AC134" i="45"/>
  <c r="AA134" i="45"/>
  <c r="Z134" i="45"/>
  <c r="Y134" i="45"/>
  <c r="X134" i="45"/>
  <c r="W134" i="45"/>
  <c r="V134" i="45"/>
  <c r="U134" i="45"/>
  <c r="T134" i="45"/>
  <c r="S134" i="45"/>
  <c r="R134" i="45"/>
  <c r="Q134" i="45"/>
  <c r="P134" i="45"/>
  <c r="O134" i="45"/>
  <c r="N134" i="45"/>
  <c r="M134" i="45"/>
  <c r="L134" i="45"/>
  <c r="K134" i="45"/>
  <c r="J134" i="45"/>
  <c r="I134" i="45"/>
  <c r="H134" i="45"/>
  <c r="E134" i="45"/>
  <c r="AU133" i="45"/>
  <c r="AT133" i="45"/>
  <c r="AQ133" i="45"/>
  <c r="AO133" i="45"/>
  <c r="AN133" i="45"/>
  <c r="AL133" i="45"/>
  <c r="AK133" i="45"/>
  <c r="AG133" i="45"/>
  <c r="AF133" i="45"/>
  <c r="AD133" i="45"/>
  <c r="AA133" i="45"/>
  <c r="Z133" i="45"/>
  <c r="Y133" i="45"/>
  <c r="X133" i="45"/>
  <c r="W133" i="45"/>
  <c r="V133" i="45"/>
  <c r="U133" i="45"/>
  <c r="T133" i="45"/>
  <c r="S133" i="45"/>
  <c r="R133" i="45"/>
  <c r="Q133" i="45"/>
  <c r="P133" i="45"/>
  <c r="O133" i="45"/>
  <c r="N133" i="45"/>
  <c r="M133" i="45"/>
  <c r="L133" i="45"/>
  <c r="K133" i="45"/>
  <c r="J133" i="45"/>
  <c r="I133" i="45"/>
  <c r="H133" i="45"/>
  <c r="E133" i="45"/>
  <c r="AB133" i="45" s="1"/>
  <c r="C133" i="45"/>
  <c r="I132" i="45" s="1"/>
  <c r="AU132" i="45"/>
  <c r="AR132" i="45"/>
  <c r="AQ132" i="45"/>
  <c r="AP132" i="45"/>
  <c r="AO132" i="45"/>
  <c r="AM132" i="45"/>
  <c r="AL132" i="45"/>
  <c r="AK132" i="45"/>
  <c r="AH132" i="45"/>
  <c r="AG132" i="45"/>
  <c r="AE132" i="45"/>
  <c r="AC132" i="45"/>
  <c r="AA132" i="45"/>
  <c r="Z132" i="45"/>
  <c r="Y132" i="45"/>
  <c r="X132" i="45"/>
  <c r="W132" i="45"/>
  <c r="V132" i="45"/>
  <c r="U132" i="45"/>
  <c r="T132" i="45"/>
  <c r="S132" i="45"/>
  <c r="R132" i="45"/>
  <c r="Q132" i="45"/>
  <c r="P132" i="45"/>
  <c r="O132" i="45"/>
  <c r="N132" i="45"/>
  <c r="M132" i="45"/>
  <c r="L132" i="45"/>
  <c r="K132" i="45"/>
  <c r="J132" i="45"/>
  <c r="E132" i="45"/>
  <c r="AD130" i="45" s="1"/>
  <c r="C132" i="45"/>
  <c r="AS131" i="45"/>
  <c r="AQ131" i="45"/>
  <c r="AP131" i="45"/>
  <c r="AN131" i="45"/>
  <c r="AM131" i="45"/>
  <c r="AJ131" i="45"/>
  <c r="AH131" i="45"/>
  <c r="AG131" i="45"/>
  <c r="AF131" i="45"/>
  <c r="AD131" i="45"/>
  <c r="AB131" i="45"/>
  <c r="AA131" i="45"/>
  <c r="Z131" i="45"/>
  <c r="Y131" i="45"/>
  <c r="X131" i="45"/>
  <c r="W131" i="45"/>
  <c r="V131" i="45"/>
  <c r="U131" i="45"/>
  <c r="T131" i="45"/>
  <c r="S131" i="45"/>
  <c r="R131" i="45"/>
  <c r="Q131" i="45"/>
  <c r="P131" i="45"/>
  <c r="O131" i="45"/>
  <c r="N131" i="45"/>
  <c r="M131" i="45"/>
  <c r="L131" i="45"/>
  <c r="K131" i="45"/>
  <c r="J131" i="45"/>
  <c r="I131" i="45"/>
  <c r="H131" i="45"/>
  <c r="E131" i="45"/>
  <c r="AM120" i="45" s="1"/>
  <c r="C131" i="45"/>
  <c r="AT130" i="45"/>
  <c r="AS130" i="45"/>
  <c r="AR130" i="45"/>
  <c r="AQ130" i="45"/>
  <c r="AO130" i="45"/>
  <c r="AN130" i="45"/>
  <c r="AM130" i="45"/>
  <c r="AK130" i="45"/>
  <c r="AJ130" i="45"/>
  <c r="AI130" i="45"/>
  <c r="AG130" i="45"/>
  <c r="AE130" i="45"/>
  <c r="AC130" i="45"/>
  <c r="AA130" i="45"/>
  <c r="Z130" i="45"/>
  <c r="Y130" i="45"/>
  <c r="X130" i="45"/>
  <c r="W130" i="45"/>
  <c r="V130" i="45"/>
  <c r="U130" i="45"/>
  <c r="T130" i="45"/>
  <c r="S130" i="45"/>
  <c r="R130" i="45"/>
  <c r="Q130" i="45"/>
  <c r="P130" i="45"/>
  <c r="O130" i="45"/>
  <c r="N130" i="45"/>
  <c r="M130" i="45"/>
  <c r="L130" i="45"/>
  <c r="I130" i="45"/>
  <c r="E130" i="45"/>
  <c r="AN118" i="45" s="1"/>
  <c r="C130" i="45"/>
  <c r="H130" i="45" s="1"/>
  <c r="AU129" i="45"/>
  <c r="AS129" i="45"/>
  <c r="AR129" i="45"/>
  <c r="AQ129" i="45"/>
  <c r="AP129" i="45"/>
  <c r="AO129" i="45"/>
  <c r="AL129" i="45"/>
  <c r="AJ129" i="45"/>
  <c r="AI129" i="45"/>
  <c r="AH129" i="45"/>
  <c r="AF129" i="45"/>
  <c r="AD129" i="45"/>
  <c r="AB129" i="45"/>
  <c r="AA129" i="45"/>
  <c r="Z129" i="45"/>
  <c r="Y129" i="45"/>
  <c r="X129" i="45"/>
  <c r="W129" i="45"/>
  <c r="V129" i="45"/>
  <c r="U129" i="45"/>
  <c r="T129" i="45"/>
  <c r="S129" i="45"/>
  <c r="R129" i="45"/>
  <c r="Q129" i="45"/>
  <c r="P129" i="45"/>
  <c r="O129" i="45"/>
  <c r="N129" i="45"/>
  <c r="M129" i="45"/>
  <c r="L129" i="45"/>
  <c r="K129" i="45"/>
  <c r="J129" i="45"/>
  <c r="I129" i="45"/>
  <c r="E129" i="45"/>
  <c r="C129" i="45"/>
  <c r="AT128" i="45"/>
  <c r="AS128" i="45"/>
  <c r="AQ128" i="45"/>
  <c r="AP128" i="45"/>
  <c r="AO128" i="45"/>
  <c r="AM128" i="45"/>
  <c r="AL128" i="45"/>
  <c r="AK128" i="45"/>
  <c r="AI128" i="45"/>
  <c r="AG128" i="45"/>
  <c r="AF128" i="45"/>
  <c r="AE128" i="45"/>
  <c r="AC128" i="45"/>
  <c r="AB128" i="45"/>
  <c r="AA128" i="45"/>
  <c r="Z128" i="45"/>
  <c r="Y128" i="45"/>
  <c r="X128" i="45"/>
  <c r="W128" i="45"/>
  <c r="V128" i="45"/>
  <c r="U128" i="45"/>
  <c r="T128" i="45"/>
  <c r="S128" i="45"/>
  <c r="R128" i="45"/>
  <c r="Q128" i="45"/>
  <c r="P128" i="45"/>
  <c r="O128" i="45"/>
  <c r="N128" i="45"/>
  <c r="M128" i="45"/>
  <c r="K128" i="45"/>
  <c r="I128" i="45"/>
  <c r="H128" i="45"/>
  <c r="E128" i="45"/>
  <c r="AI121" i="45" s="1"/>
  <c r="AU127" i="45"/>
  <c r="AT127" i="45"/>
  <c r="AR127" i="45"/>
  <c r="AQ127" i="45"/>
  <c r="AM127" i="45"/>
  <c r="AK127" i="45"/>
  <c r="AJ127" i="45"/>
  <c r="AI127" i="45"/>
  <c r="AH127" i="45"/>
  <c r="AF127" i="45"/>
  <c r="AE127" i="45"/>
  <c r="AD127" i="45"/>
  <c r="AC127" i="45"/>
  <c r="AA127" i="45"/>
  <c r="Z127" i="45"/>
  <c r="Y127" i="45"/>
  <c r="X127" i="45"/>
  <c r="W127" i="45"/>
  <c r="V127" i="45"/>
  <c r="U127" i="45"/>
  <c r="T127" i="45"/>
  <c r="S127" i="45"/>
  <c r="R127" i="45"/>
  <c r="Q127" i="45"/>
  <c r="P127" i="45"/>
  <c r="O127" i="45"/>
  <c r="M127" i="45"/>
  <c r="L127" i="45"/>
  <c r="K127" i="45"/>
  <c r="I127" i="45"/>
  <c r="E127" i="45"/>
  <c r="C127" i="45"/>
  <c r="AU126" i="45"/>
  <c r="AS126" i="45"/>
  <c r="AR126" i="45"/>
  <c r="AO126" i="45"/>
  <c r="AN126" i="45"/>
  <c r="AM126" i="45"/>
  <c r="AK126" i="45"/>
  <c r="AJ126" i="45"/>
  <c r="AG126" i="45"/>
  <c r="AF126" i="45"/>
  <c r="AE126" i="45"/>
  <c r="AD126" i="45"/>
  <c r="AB126" i="45"/>
  <c r="AA126" i="45"/>
  <c r="Z126" i="45"/>
  <c r="Y126" i="45"/>
  <c r="X126" i="45"/>
  <c r="W126" i="45"/>
  <c r="V126" i="45"/>
  <c r="U126" i="45"/>
  <c r="T126" i="45"/>
  <c r="S126" i="45"/>
  <c r="R126" i="45"/>
  <c r="Q126" i="45"/>
  <c r="P126" i="45"/>
  <c r="O126" i="45"/>
  <c r="M126" i="45"/>
  <c r="L126" i="45"/>
  <c r="J126" i="45"/>
  <c r="H126" i="45"/>
  <c r="E126" i="45"/>
  <c r="AI119" i="45" s="1"/>
  <c r="C126" i="45"/>
  <c r="AU125" i="45"/>
  <c r="AT125" i="45"/>
  <c r="AS125" i="45"/>
  <c r="AO125" i="45"/>
  <c r="AM125" i="45"/>
  <c r="AL125" i="45"/>
  <c r="AJ125" i="45"/>
  <c r="AH125" i="45"/>
  <c r="AG125" i="45"/>
  <c r="AF125" i="45"/>
  <c r="AE125" i="45"/>
  <c r="AD125" i="45"/>
  <c r="AC125" i="45"/>
  <c r="AA125" i="45"/>
  <c r="Z125" i="45"/>
  <c r="Y125" i="45"/>
  <c r="X125" i="45"/>
  <c r="W125" i="45"/>
  <c r="V125" i="45"/>
  <c r="U125" i="45"/>
  <c r="T125" i="45"/>
  <c r="S125" i="45"/>
  <c r="R125" i="45"/>
  <c r="Q125" i="45"/>
  <c r="O125" i="45"/>
  <c r="N125" i="45"/>
  <c r="M125" i="45"/>
  <c r="K125" i="45"/>
  <c r="I125" i="45"/>
  <c r="E125" i="45"/>
  <c r="AN113" i="45" s="1"/>
  <c r="C125" i="45"/>
  <c r="H125" i="45" s="1"/>
  <c r="AU124" i="45"/>
  <c r="AT124" i="45"/>
  <c r="AQ124" i="45"/>
  <c r="AP124" i="45"/>
  <c r="AO124" i="45"/>
  <c r="AM124" i="45"/>
  <c r="AL124" i="45"/>
  <c r="AI124" i="45"/>
  <c r="AH124" i="45"/>
  <c r="AG124" i="45"/>
  <c r="AF124" i="45"/>
  <c r="AD124" i="45"/>
  <c r="AB124" i="45"/>
  <c r="AA124" i="45"/>
  <c r="Z124" i="45"/>
  <c r="Y124" i="45"/>
  <c r="X124" i="45"/>
  <c r="W124" i="45"/>
  <c r="V124" i="45"/>
  <c r="U124" i="45"/>
  <c r="T124" i="45"/>
  <c r="S124" i="45"/>
  <c r="R124" i="45"/>
  <c r="Q124" i="45"/>
  <c r="O124" i="45"/>
  <c r="N124" i="45"/>
  <c r="L124" i="45"/>
  <c r="J124" i="45"/>
  <c r="I124" i="45"/>
  <c r="E124" i="45"/>
  <c r="C124" i="45"/>
  <c r="P116" i="45" s="1"/>
  <c r="AU123" i="45"/>
  <c r="AQ123" i="45"/>
  <c r="AP123" i="45"/>
  <c r="AO123" i="45"/>
  <c r="AN123" i="45"/>
  <c r="AM123" i="45"/>
  <c r="AL123" i="45"/>
  <c r="AJ123" i="45"/>
  <c r="AI123" i="45"/>
  <c r="AH123" i="45"/>
  <c r="AG123" i="45"/>
  <c r="AF123" i="45"/>
  <c r="AE123" i="45"/>
  <c r="AC123" i="45"/>
  <c r="AB123" i="45"/>
  <c r="AA123" i="45"/>
  <c r="Z123" i="45"/>
  <c r="Y123" i="45"/>
  <c r="X123" i="45"/>
  <c r="W123" i="45"/>
  <c r="V123" i="45"/>
  <c r="U123" i="45"/>
  <c r="T123" i="45"/>
  <c r="S123" i="45"/>
  <c r="Q123" i="45"/>
  <c r="P123" i="45"/>
  <c r="O123" i="45"/>
  <c r="M123" i="45"/>
  <c r="K123" i="45"/>
  <c r="I123" i="45"/>
  <c r="H123" i="45"/>
  <c r="E123" i="45"/>
  <c r="AE120" i="45" s="1"/>
  <c r="C123" i="45"/>
  <c r="AS122" i="45"/>
  <c r="AR122" i="45"/>
  <c r="AQ122" i="45"/>
  <c r="AO122" i="45"/>
  <c r="AK122" i="45"/>
  <c r="AJ122" i="45"/>
  <c r="AI122" i="45"/>
  <c r="AH122" i="45"/>
  <c r="AF122" i="45"/>
  <c r="AD122" i="45"/>
  <c r="AC122" i="45"/>
  <c r="AA122" i="45"/>
  <c r="Z122" i="45"/>
  <c r="Y122" i="45"/>
  <c r="X122" i="45"/>
  <c r="W122" i="45"/>
  <c r="V122" i="45"/>
  <c r="U122" i="45"/>
  <c r="T122" i="45"/>
  <c r="S122" i="45"/>
  <c r="Q122" i="45"/>
  <c r="P122" i="45"/>
  <c r="N122" i="45"/>
  <c r="L122" i="45"/>
  <c r="K122" i="45"/>
  <c r="H122" i="45"/>
  <c r="E122" i="45"/>
  <c r="AS121" i="45"/>
  <c r="AR121" i="45"/>
  <c r="AP121" i="45"/>
  <c r="AN121" i="45"/>
  <c r="AL121" i="45"/>
  <c r="AJ121" i="45"/>
  <c r="AH121" i="45"/>
  <c r="AG121" i="45"/>
  <c r="AE121" i="45"/>
  <c r="AD121" i="45"/>
  <c r="AB121" i="45"/>
  <c r="AA121" i="45"/>
  <c r="Z121" i="45"/>
  <c r="Y121" i="45"/>
  <c r="X121" i="45"/>
  <c r="W121" i="45"/>
  <c r="V121" i="45"/>
  <c r="U121" i="45"/>
  <c r="T121" i="45"/>
  <c r="R121" i="45"/>
  <c r="Q121" i="45"/>
  <c r="P121" i="45"/>
  <c r="O121" i="45"/>
  <c r="M121" i="45"/>
  <c r="L121" i="45"/>
  <c r="I121" i="45"/>
  <c r="H121" i="45"/>
  <c r="E121" i="45"/>
  <c r="AD119" i="45" s="1"/>
  <c r="AT120" i="45"/>
  <c r="AS120" i="45"/>
  <c r="AR120" i="45"/>
  <c r="AQ120" i="45"/>
  <c r="AO120" i="45"/>
  <c r="AL120" i="45"/>
  <c r="AK120" i="45"/>
  <c r="AJ120" i="45"/>
  <c r="AH120" i="45"/>
  <c r="AF120" i="45"/>
  <c r="AC120" i="45"/>
  <c r="AB120" i="45"/>
  <c r="AA120" i="45"/>
  <c r="Z120" i="45"/>
  <c r="Y120" i="45"/>
  <c r="X120" i="45"/>
  <c r="W120" i="45"/>
  <c r="V120" i="45"/>
  <c r="U120" i="45"/>
  <c r="T120" i="45"/>
  <c r="S120" i="45"/>
  <c r="R120" i="45"/>
  <c r="P120" i="45"/>
  <c r="N120" i="45"/>
  <c r="M120" i="45"/>
  <c r="L120" i="45"/>
  <c r="J120" i="45"/>
  <c r="I120" i="45"/>
  <c r="H120" i="45"/>
  <c r="E120" i="45"/>
  <c r="AU119" i="45"/>
  <c r="AT119" i="45"/>
  <c r="AR119" i="45"/>
  <c r="AP119" i="45"/>
  <c r="AO119" i="45"/>
  <c r="AN119" i="45"/>
  <c r="AL119" i="45"/>
  <c r="AK119" i="45"/>
  <c r="AJ119" i="45"/>
  <c r="AG119" i="45"/>
  <c r="AF119" i="45"/>
  <c r="AB119" i="45"/>
  <c r="AA119" i="45"/>
  <c r="Z119" i="45"/>
  <c r="Y119" i="45"/>
  <c r="X119" i="45"/>
  <c r="W119" i="45"/>
  <c r="V119" i="45"/>
  <c r="T119" i="45"/>
  <c r="Q119" i="45"/>
  <c r="O119" i="45"/>
  <c r="N119" i="45"/>
  <c r="L119" i="45"/>
  <c r="K119" i="45"/>
  <c r="J119" i="45"/>
  <c r="I119" i="45"/>
  <c r="H119" i="45"/>
  <c r="E119" i="45"/>
  <c r="AD117" i="45" s="1"/>
  <c r="AU118" i="45"/>
  <c r="AT118" i="45"/>
  <c r="AS118" i="45"/>
  <c r="AQ118" i="45"/>
  <c r="AO118" i="45"/>
  <c r="AM118" i="45"/>
  <c r="AL118" i="45"/>
  <c r="AJ118" i="45"/>
  <c r="AH118" i="45"/>
  <c r="AG118" i="45"/>
  <c r="AF118" i="45"/>
  <c r="AD118" i="45"/>
  <c r="AC118" i="45"/>
  <c r="AB118" i="45"/>
  <c r="AA118" i="45"/>
  <c r="Z118" i="45"/>
  <c r="Y118" i="45"/>
  <c r="X118" i="45"/>
  <c r="V118" i="45"/>
  <c r="U118" i="45"/>
  <c r="T118" i="45"/>
  <c r="R118" i="45"/>
  <c r="P118" i="45"/>
  <c r="N118" i="45"/>
  <c r="M118" i="45"/>
  <c r="L118" i="45"/>
  <c r="K118" i="45"/>
  <c r="J118" i="45"/>
  <c r="I118" i="45"/>
  <c r="H118" i="45"/>
  <c r="E118" i="45"/>
  <c r="AG113" i="45" s="1"/>
  <c r="AT117" i="45"/>
  <c r="AR117" i="45"/>
  <c r="AP117" i="45"/>
  <c r="AO117" i="45"/>
  <c r="AN117" i="45"/>
  <c r="AM117" i="45"/>
  <c r="AK117" i="45"/>
  <c r="AI117" i="45"/>
  <c r="AH117" i="45"/>
  <c r="AF117" i="45"/>
  <c r="AB117" i="45"/>
  <c r="AA117" i="45"/>
  <c r="Z117" i="45"/>
  <c r="Y117" i="45"/>
  <c r="X117" i="45"/>
  <c r="V117" i="45"/>
  <c r="U117" i="45"/>
  <c r="T117" i="45"/>
  <c r="S117" i="45"/>
  <c r="Q117" i="45"/>
  <c r="P117" i="45"/>
  <c r="M117" i="45"/>
  <c r="L117" i="45"/>
  <c r="K117" i="45"/>
  <c r="J117" i="45"/>
  <c r="I117" i="45"/>
  <c r="H117" i="45"/>
  <c r="E117" i="45"/>
  <c r="AD115" i="45" s="1"/>
  <c r="AU116" i="45"/>
  <c r="AT116" i="45"/>
  <c r="AS116" i="45"/>
  <c r="AR116" i="45"/>
  <c r="AQ116" i="45"/>
  <c r="AO116" i="45"/>
  <c r="AN116" i="45"/>
  <c r="AL116" i="45"/>
  <c r="AJ116" i="45"/>
  <c r="AI116" i="45"/>
  <c r="AG116" i="45"/>
  <c r="AF116" i="45"/>
  <c r="AC116" i="45"/>
  <c r="AA116" i="45"/>
  <c r="Z116" i="45"/>
  <c r="Y116" i="45"/>
  <c r="X116" i="45"/>
  <c r="W116" i="45"/>
  <c r="V116" i="45"/>
  <c r="T116" i="45"/>
  <c r="R116" i="45"/>
  <c r="Q116" i="45"/>
  <c r="N116" i="45"/>
  <c r="M116" i="45"/>
  <c r="L116" i="45"/>
  <c r="K116" i="45"/>
  <c r="J116" i="45"/>
  <c r="I116" i="45"/>
  <c r="H116" i="45"/>
  <c r="E116" i="45"/>
  <c r="AT115" i="45"/>
  <c r="AR115" i="45"/>
  <c r="AP115" i="45"/>
  <c r="AO115" i="45"/>
  <c r="AM115" i="45"/>
  <c r="AK115" i="45"/>
  <c r="AJ115" i="45"/>
  <c r="AH115" i="45"/>
  <c r="AG115" i="45"/>
  <c r="AF115" i="45"/>
  <c r="AC115" i="45"/>
  <c r="AB115" i="45"/>
  <c r="AA115" i="45"/>
  <c r="Z115" i="45"/>
  <c r="Y115" i="45"/>
  <c r="X115" i="45"/>
  <c r="W115" i="45"/>
  <c r="U115" i="45"/>
  <c r="S115" i="45"/>
  <c r="R115" i="45"/>
  <c r="Q115" i="45"/>
  <c r="P115" i="45"/>
  <c r="O115" i="45"/>
  <c r="N115" i="45"/>
  <c r="M115" i="45"/>
  <c r="L115" i="45"/>
  <c r="K115" i="45"/>
  <c r="J115" i="45"/>
  <c r="I115" i="45"/>
  <c r="H115" i="45"/>
  <c r="E115" i="45"/>
  <c r="AG110" i="45" s="1"/>
  <c r="AU114" i="45"/>
  <c r="AT114" i="45"/>
  <c r="AS114" i="45"/>
  <c r="AQ114" i="45"/>
  <c r="AP114" i="45"/>
  <c r="AN114" i="45"/>
  <c r="AL114" i="45"/>
  <c r="AK114" i="45"/>
  <c r="AJ114" i="45"/>
  <c r="AI114" i="45"/>
  <c r="AG114" i="45"/>
  <c r="AF114" i="45"/>
  <c r="AC114" i="45"/>
  <c r="AB114" i="45"/>
  <c r="AA114" i="45"/>
  <c r="Y114" i="45"/>
  <c r="X114" i="45"/>
  <c r="V114" i="45"/>
  <c r="T114" i="45"/>
  <c r="S114" i="45"/>
  <c r="Q114" i="45"/>
  <c r="P114" i="45"/>
  <c r="O114" i="45"/>
  <c r="N114" i="45"/>
  <c r="M114" i="45"/>
  <c r="L114" i="45"/>
  <c r="K114" i="45"/>
  <c r="J114" i="45"/>
  <c r="I114" i="45"/>
  <c r="H114" i="45"/>
  <c r="F114" i="45"/>
  <c r="F115" i="45" s="1"/>
  <c r="F116" i="45" s="1"/>
  <c r="F117" i="45" s="1"/>
  <c r="F118" i="45" s="1"/>
  <c r="F119" i="45" s="1"/>
  <c r="F120" i="45" s="1"/>
  <c r="F121" i="45" s="1"/>
  <c r="E114" i="45"/>
  <c r="D114" i="45"/>
  <c r="AT113" i="45"/>
  <c r="AS113" i="45"/>
  <c r="AR113" i="45"/>
  <c r="AO113" i="45"/>
  <c r="AM113" i="45"/>
  <c r="AL113" i="45"/>
  <c r="AJ113" i="45"/>
  <c r="AH113" i="45"/>
  <c r="AF113" i="45"/>
  <c r="AC113" i="45"/>
  <c r="Z113" i="45"/>
  <c r="Y113" i="45"/>
  <c r="W113" i="45"/>
  <c r="U113" i="45"/>
  <c r="T113" i="45"/>
  <c r="R113" i="45"/>
  <c r="Q113" i="45"/>
  <c r="P113" i="45"/>
  <c r="O113" i="45"/>
  <c r="N113" i="45"/>
  <c r="M113" i="45"/>
  <c r="L113" i="45"/>
  <c r="K113" i="45"/>
  <c r="J113" i="45"/>
  <c r="I113" i="45"/>
  <c r="H113" i="45"/>
  <c r="G113" i="45"/>
  <c r="E113" i="45"/>
  <c r="AB113" i="45" s="1"/>
  <c r="D113" i="45"/>
  <c r="AU112" i="45"/>
  <c r="AT112" i="45"/>
  <c r="AS112" i="45"/>
  <c r="AR112" i="45"/>
  <c r="AP112" i="45"/>
  <c r="AN112" i="45"/>
  <c r="AK112" i="45"/>
  <c r="AJ112" i="45"/>
  <c r="AI112" i="45"/>
  <c r="AG112" i="45"/>
  <c r="AF112" i="45"/>
  <c r="AD112" i="45"/>
  <c r="AC112" i="45"/>
  <c r="AA112" i="45"/>
  <c r="Z112" i="45"/>
  <c r="X112" i="45"/>
  <c r="V112" i="45"/>
  <c r="U112" i="45"/>
  <c r="T112" i="45"/>
  <c r="S112" i="45"/>
  <c r="R112" i="45"/>
  <c r="Q112" i="45"/>
  <c r="P112" i="45"/>
  <c r="O112" i="45"/>
  <c r="N112" i="45"/>
  <c r="M112" i="45"/>
  <c r="L112" i="45"/>
  <c r="K112" i="45"/>
  <c r="J112" i="45"/>
  <c r="I112" i="45"/>
  <c r="H112" i="45"/>
  <c r="F112" i="45"/>
  <c r="F113" i="45" s="1"/>
  <c r="E112" i="45"/>
  <c r="D112" i="45"/>
  <c r="G112" i="45" s="1"/>
  <c r="AU111" i="45"/>
  <c r="AT111" i="45"/>
  <c r="AS111" i="45"/>
  <c r="AR111" i="45"/>
  <c r="AO111" i="45"/>
  <c r="AN111" i="45"/>
  <c r="AL111" i="45"/>
  <c r="AK111" i="45"/>
  <c r="AJ111" i="45"/>
  <c r="AH111" i="45"/>
  <c r="AF111" i="45"/>
  <c r="L6" i="45" s="1"/>
  <c r="L14" i="45" s="1"/>
  <c r="AE111" i="45"/>
  <c r="AD111" i="45"/>
  <c r="AB111" i="45"/>
  <c r="AA111" i="45"/>
  <c r="Y111" i="45"/>
  <c r="W111" i="45"/>
  <c r="V111" i="45"/>
  <c r="U111" i="45"/>
  <c r="T111" i="45"/>
  <c r="S111" i="45"/>
  <c r="R111" i="45"/>
  <c r="Q111" i="45"/>
  <c r="P111" i="45"/>
  <c r="O111" i="45"/>
  <c r="N111" i="45"/>
  <c r="M111" i="45"/>
  <c r="L111" i="45"/>
  <c r="K111" i="45"/>
  <c r="J111" i="45"/>
  <c r="I111" i="45"/>
  <c r="H111" i="45"/>
  <c r="G111" i="45"/>
  <c r="E111" i="45"/>
  <c r="AJ103" i="45" s="1"/>
  <c r="AU110" i="45"/>
  <c r="AT110" i="45"/>
  <c r="AR110" i="45"/>
  <c r="AP110" i="45"/>
  <c r="AO110" i="45"/>
  <c r="AN110" i="45"/>
  <c r="AM110" i="45"/>
  <c r="AL110" i="45"/>
  <c r="AJ110" i="45"/>
  <c r="AI110" i="45"/>
  <c r="AH110" i="45"/>
  <c r="AF110" i="45"/>
  <c r="AE110" i="45"/>
  <c r="AB110" i="45"/>
  <c r="Z110" i="45"/>
  <c r="Y110" i="45"/>
  <c r="X110" i="45"/>
  <c r="W110" i="45"/>
  <c r="V110" i="45"/>
  <c r="T110" i="45"/>
  <c r="S110" i="45"/>
  <c r="R110" i="45"/>
  <c r="Q110" i="45"/>
  <c r="P110" i="45"/>
  <c r="O110" i="45"/>
  <c r="N110" i="45"/>
  <c r="M110" i="45"/>
  <c r="L110" i="45"/>
  <c r="K110" i="45"/>
  <c r="J110" i="45"/>
  <c r="I110" i="45"/>
  <c r="H110" i="45"/>
  <c r="E110" i="45"/>
  <c r="AU109" i="45"/>
  <c r="AS109" i="45"/>
  <c r="AQ109" i="45"/>
  <c r="AP109" i="45"/>
  <c r="AN109" i="45"/>
  <c r="AM109" i="45"/>
  <c r="AL109" i="45"/>
  <c r="AK109" i="45"/>
  <c r="AJ109" i="45"/>
  <c r="AI109" i="45"/>
  <c r="AF109" i="45"/>
  <c r="AE109" i="45"/>
  <c r="AD109" i="45"/>
  <c r="AC109" i="45"/>
  <c r="AA109" i="45"/>
  <c r="Y109" i="45"/>
  <c r="X109" i="45"/>
  <c r="W109" i="45"/>
  <c r="V109" i="45"/>
  <c r="U109" i="45"/>
  <c r="T109" i="45"/>
  <c r="S109" i="45"/>
  <c r="R109" i="45"/>
  <c r="Q109" i="45"/>
  <c r="P109" i="45"/>
  <c r="O109" i="45"/>
  <c r="N109" i="45"/>
  <c r="M109" i="45"/>
  <c r="L109" i="45"/>
  <c r="K109" i="45"/>
  <c r="J109" i="45"/>
  <c r="I109" i="45"/>
  <c r="H109" i="45"/>
  <c r="E109" i="45"/>
  <c r="AB109" i="45" s="1"/>
  <c r="AU108" i="45"/>
  <c r="AT108" i="45"/>
  <c r="AR108" i="45"/>
  <c r="AQ108" i="45"/>
  <c r="AP108" i="45"/>
  <c r="AO108" i="45"/>
  <c r="AN108" i="45"/>
  <c r="AM108" i="45"/>
  <c r="AL108" i="45"/>
  <c r="AJ108" i="45"/>
  <c r="AH108" i="45"/>
  <c r="AG108" i="45"/>
  <c r="AE108" i="45"/>
  <c r="AD108" i="45"/>
  <c r="AB108" i="45"/>
  <c r="Z108" i="45"/>
  <c r="Y108" i="45"/>
  <c r="X108" i="45"/>
  <c r="W108" i="45"/>
  <c r="V108" i="45"/>
  <c r="U108" i="45"/>
  <c r="T108" i="45"/>
  <c r="S108" i="45"/>
  <c r="R108" i="45"/>
  <c r="Q108" i="45"/>
  <c r="P108" i="45"/>
  <c r="O108" i="45"/>
  <c r="N108" i="45"/>
  <c r="M108" i="45"/>
  <c r="L108" i="45"/>
  <c r="K108" i="45"/>
  <c r="J108" i="45"/>
  <c r="I108" i="45"/>
  <c r="H108" i="45"/>
  <c r="E108" i="45"/>
  <c r="AU107" i="45"/>
  <c r="AS107" i="45"/>
  <c r="AR107" i="45"/>
  <c r="AP107" i="45"/>
  <c r="AN107" i="45"/>
  <c r="AM107" i="45"/>
  <c r="AL107" i="45"/>
  <c r="AJ107" i="45"/>
  <c r="AI107" i="45"/>
  <c r="AH107" i="45"/>
  <c r="AF107" i="45"/>
  <c r="AE107" i="45"/>
  <c r="AD107" i="45"/>
  <c r="AC107" i="45"/>
  <c r="AA107" i="45"/>
  <c r="Z107" i="45"/>
  <c r="X107" i="45"/>
  <c r="W107" i="45"/>
  <c r="V107" i="45"/>
  <c r="U107" i="45"/>
  <c r="T107" i="45"/>
  <c r="S107" i="45"/>
  <c r="R107" i="45"/>
  <c r="Q107" i="45"/>
  <c r="P107" i="45"/>
  <c r="O107" i="45"/>
  <c r="N107" i="45"/>
  <c r="M107" i="45"/>
  <c r="L107" i="45"/>
  <c r="K107" i="45"/>
  <c r="J107" i="45"/>
  <c r="I107" i="45"/>
  <c r="H107" i="45"/>
  <c r="E107" i="45"/>
  <c r="AT106" i="45"/>
  <c r="AS106" i="45"/>
  <c r="AQ106" i="45"/>
  <c r="AP106" i="45"/>
  <c r="AO106" i="45"/>
  <c r="AN106" i="45"/>
  <c r="AM106" i="45"/>
  <c r="AL106" i="45"/>
  <c r="AJ106" i="45"/>
  <c r="AI106" i="45"/>
  <c r="AG106" i="45"/>
  <c r="AF106" i="45"/>
  <c r="AE106" i="45"/>
  <c r="AD106" i="45"/>
  <c r="AB106" i="45"/>
  <c r="AA106" i="45"/>
  <c r="Z106" i="45"/>
  <c r="Y106" i="45"/>
  <c r="X106" i="45"/>
  <c r="W106" i="45"/>
  <c r="V106" i="45"/>
  <c r="U106" i="45"/>
  <c r="T106" i="45"/>
  <c r="S106" i="45"/>
  <c r="R106" i="45"/>
  <c r="Q106" i="45"/>
  <c r="P106" i="45"/>
  <c r="O106" i="45"/>
  <c r="N106" i="45"/>
  <c r="M106" i="45"/>
  <c r="L106" i="45"/>
  <c r="K106" i="45"/>
  <c r="J106" i="45"/>
  <c r="I106" i="45"/>
  <c r="H106" i="45"/>
  <c r="E106" i="45"/>
  <c r="AU105" i="45"/>
  <c r="AT105" i="45"/>
  <c r="AR105" i="45"/>
  <c r="AQ105" i="45"/>
  <c r="AP105" i="45"/>
  <c r="AN105" i="45"/>
  <c r="AM105" i="45"/>
  <c r="AL105" i="45"/>
  <c r="AK105" i="45"/>
  <c r="AJ105" i="45"/>
  <c r="AH105" i="45"/>
  <c r="AG105" i="45"/>
  <c r="AE105" i="45"/>
  <c r="AD105" i="45"/>
  <c r="AC105" i="45"/>
  <c r="AB105" i="45"/>
  <c r="AA105" i="45"/>
  <c r="Z105" i="45"/>
  <c r="Y105" i="45"/>
  <c r="X105" i="45"/>
  <c r="W105" i="45"/>
  <c r="V105" i="45"/>
  <c r="U105" i="45"/>
  <c r="T105" i="45"/>
  <c r="S105" i="45"/>
  <c r="R105" i="45"/>
  <c r="Q105" i="45"/>
  <c r="P105" i="45"/>
  <c r="O105" i="45"/>
  <c r="N105" i="45"/>
  <c r="M105" i="45"/>
  <c r="L105" i="45"/>
  <c r="K105" i="45"/>
  <c r="J105" i="45"/>
  <c r="I105" i="45"/>
  <c r="H105" i="45"/>
  <c r="E105" i="45"/>
  <c r="AC104" i="45" s="1"/>
  <c r="AU104" i="45"/>
  <c r="AR104" i="45"/>
  <c r="AQ104" i="45"/>
  <c r="AP104" i="45"/>
  <c r="AO104" i="45"/>
  <c r="AM104" i="45"/>
  <c r="AL104" i="45"/>
  <c r="AJ104" i="45"/>
  <c r="AI104" i="45"/>
  <c r="AH104" i="45"/>
  <c r="AG104" i="45"/>
  <c r="AF104" i="45"/>
  <c r="AD104" i="45"/>
  <c r="AB104" i="45"/>
  <c r="AA104" i="45"/>
  <c r="Z104" i="45"/>
  <c r="Y104" i="45"/>
  <c r="X104" i="45"/>
  <c r="W104" i="45"/>
  <c r="V104" i="45"/>
  <c r="U104" i="45"/>
  <c r="T104" i="45"/>
  <c r="S104" i="45"/>
  <c r="R104" i="45"/>
  <c r="Q104" i="45"/>
  <c r="P104" i="45"/>
  <c r="O104" i="45"/>
  <c r="N104" i="45"/>
  <c r="M104" i="45"/>
  <c r="L104" i="45"/>
  <c r="K104" i="45"/>
  <c r="J104" i="45"/>
  <c r="I104" i="45"/>
  <c r="H104" i="45"/>
  <c r="E104" i="45"/>
  <c r="AT103" i="45"/>
  <c r="AS103" i="45"/>
  <c r="AR103" i="45"/>
  <c r="AQ103" i="45"/>
  <c r="AP103" i="45"/>
  <c r="AN103" i="45"/>
  <c r="AM103" i="45"/>
  <c r="AL103" i="45"/>
  <c r="AK103" i="45"/>
  <c r="AI103" i="45"/>
  <c r="AH103" i="45"/>
  <c r="AG103" i="45"/>
  <c r="AE103" i="45"/>
  <c r="AD103" i="45"/>
  <c r="AC103" i="45"/>
  <c r="AA103" i="45"/>
  <c r="Z103" i="45"/>
  <c r="Y103" i="45"/>
  <c r="X103" i="45"/>
  <c r="W103" i="45"/>
  <c r="V103" i="45"/>
  <c r="U103" i="45"/>
  <c r="T103" i="45"/>
  <c r="S103" i="45"/>
  <c r="R103" i="45"/>
  <c r="Q103" i="45"/>
  <c r="P103" i="45"/>
  <c r="O103" i="45"/>
  <c r="N103" i="45"/>
  <c r="M103" i="45"/>
  <c r="L103" i="45"/>
  <c r="K103" i="45"/>
  <c r="J103" i="45"/>
  <c r="I103" i="45"/>
  <c r="H103" i="45"/>
  <c r="E103" i="45"/>
  <c r="AU102" i="45"/>
  <c r="AT102" i="45"/>
  <c r="AR102" i="45"/>
  <c r="AQ102" i="45"/>
  <c r="AO102" i="45"/>
  <c r="AN102" i="45"/>
  <c r="AL102" i="45"/>
  <c r="AJ102" i="45"/>
  <c r="AH102" i="45"/>
  <c r="AF102" i="45"/>
  <c r="AE102" i="45"/>
  <c r="AD102" i="45"/>
  <c r="AB102" i="45"/>
  <c r="AA102" i="45"/>
  <c r="Z102" i="45"/>
  <c r="Y102" i="45"/>
  <c r="X102" i="45"/>
  <c r="W102" i="45"/>
  <c r="V102" i="45"/>
  <c r="U102" i="45"/>
  <c r="T102" i="45"/>
  <c r="S102" i="45"/>
  <c r="R102" i="45"/>
  <c r="Q102" i="45"/>
  <c r="P102" i="45"/>
  <c r="O102" i="45"/>
  <c r="N102" i="45"/>
  <c r="M102" i="45"/>
  <c r="L102" i="45"/>
  <c r="K102" i="45"/>
  <c r="J102" i="45"/>
  <c r="I102" i="45"/>
  <c r="H102" i="45"/>
  <c r="E102" i="45"/>
  <c r="AU101" i="45"/>
  <c r="AT101" i="45"/>
  <c r="AS101" i="45"/>
  <c r="AR101" i="45"/>
  <c r="AQ101" i="45"/>
  <c r="AP101" i="45"/>
  <c r="AM101" i="45"/>
  <c r="AL101" i="45"/>
  <c r="AK101" i="45"/>
  <c r="AJ101" i="45"/>
  <c r="AI101" i="45"/>
  <c r="AG101" i="45"/>
  <c r="AE101" i="45"/>
  <c r="AD101" i="45"/>
  <c r="AC101" i="45"/>
  <c r="AB101" i="45"/>
  <c r="AA101" i="45"/>
  <c r="Z101" i="45"/>
  <c r="Y101" i="45"/>
  <c r="X101" i="45"/>
  <c r="W101" i="45"/>
  <c r="V101" i="45"/>
  <c r="U101" i="45"/>
  <c r="T101" i="45"/>
  <c r="S101" i="45"/>
  <c r="R101" i="45"/>
  <c r="Q101" i="45"/>
  <c r="P101" i="45"/>
  <c r="O101" i="45"/>
  <c r="N101" i="45"/>
  <c r="M101" i="45"/>
  <c r="L101" i="45"/>
  <c r="K101" i="45"/>
  <c r="J101" i="45"/>
  <c r="I101" i="45"/>
  <c r="H101" i="45"/>
  <c r="E101" i="45"/>
  <c r="AC100" i="45" s="1"/>
  <c r="AU100" i="45"/>
  <c r="AT100" i="45"/>
  <c r="AR100" i="45"/>
  <c r="AP100" i="45"/>
  <c r="AO100" i="45"/>
  <c r="AM100" i="45"/>
  <c r="AL100" i="45"/>
  <c r="AJ100" i="45"/>
  <c r="AH100" i="45"/>
  <c r="AG100" i="45"/>
  <c r="AF100" i="45"/>
  <c r="AD100" i="45"/>
  <c r="AB100" i="45"/>
  <c r="AA100" i="45"/>
  <c r="Z100" i="45"/>
  <c r="Y100" i="45"/>
  <c r="X100" i="45"/>
  <c r="W100" i="45"/>
  <c r="V100" i="45"/>
  <c r="U100" i="45"/>
  <c r="T100" i="45"/>
  <c r="S100" i="45"/>
  <c r="R100" i="45"/>
  <c r="Q100" i="45"/>
  <c r="P100" i="45"/>
  <c r="O100" i="45"/>
  <c r="N100" i="45"/>
  <c r="M100" i="45"/>
  <c r="L100" i="45"/>
  <c r="K100" i="45"/>
  <c r="J100" i="45"/>
  <c r="I100" i="45"/>
  <c r="H100" i="45"/>
  <c r="E100" i="45"/>
  <c r="AU99" i="45"/>
  <c r="AT99" i="45"/>
  <c r="AR99" i="45"/>
  <c r="AQ99" i="45"/>
  <c r="AP99" i="45"/>
  <c r="AN99" i="45"/>
  <c r="AM99" i="45"/>
  <c r="AL99" i="45"/>
  <c r="AK99" i="45"/>
  <c r="AI99" i="45"/>
  <c r="AH99" i="45"/>
  <c r="AG99" i="45"/>
  <c r="AE99" i="45"/>
  <c r="AD99" i="45"/>
  <c r="AC99" i="45"/>
  <c r="AA99" i="45"/>
  <c r="Z99" i="45"/>
  <c r="Y99" i="45"/>
  <c r="X99" i="45"/>
  <c r="W99" i="45"/>
  <c r="V99" i="45"/>
  <c r="U99" i="45"/>
  <c r="T99" i="45"/>
  <c r="S99" i="45"/>
  <c r="R99" i="45"/>
  <c r="Q99" i="45"/>
  <c r="P99" i="45"/>
  <c r="O99" i="45"/>
  <c r="N99" i="45"/>
  <c r="M99" i="45"/>
  <c r="L99" i="45"/>
  <c r="K99" i="45"/>
  <c r="J99" i="45"/>
  <c r="I99" i="45"/>
  <c r="H99" i="45"/>
  <c r="E99" i="45"/>
  <c r="AU98" i="45"/>
  <c r="AT98" i="45"/>
  <c r="AR98" i="45"/>
  <c r="AQ98" i="45"/>
  <c r="AO98" i="45"/>
  <c r="AN98" i="45"/>
  <c r="AL98" i="45"/>
  <c r="AJ98" i="45"/>
  <c r="AI98" i="45"/>
  <c r="AH98" i="45"/>
  <c r="AF98" i="45"/>
  <c r="AE98" i="45"/>
  <c r="AD98" i="45"/>
  <c r="AB98" i="45"/>
  <c r="AA98" i="45"/>
  <c r="Z98" i="45"/>
  <c r="Y98" i="45"/>
  <c r="X98" i="45"/>
  <c r="W98" i="45"/>
  <c r="V98" i="45"/>
  <c r="U98" i="45"/>
  <c r="T98" i="45"/>
  <c r="S98" i="45"/>
  <c r="R98" i="45"/>
  <c r="Q98" i="45"/>
  <c r="P98" i="45"/>
  <c r="O98" i="45"/>
  <c r="N98" i="45"/>
  <c r="M98" i="45"/>
  <c r="L98" i="45"/>
  <c r="K98" i="45"/>
  <c r="J98" i="45"/>
  <c r="I98" i="45"/>
  <c r="H98" i="45"/>
  <c r="E98" i="45"/>
  <c r="AU97" i="45"/>
  <c r="AT97" i="45"/>
  <c r="AS97" i="45"/>
  <c r="AR97" i="45"/>
  <c r="AQ97" i="45"/>
  <c r="AP97" i="45"/>
  <c r="AO97" i="45"/>
  <c r="AN97" i="45"/>
  <c r="AM97" i="45"/>
  <c r="AK97" i="45"/>
  <c r="AJ97" i="45"/>
  <c r="AI97" i="45"/>
  <c r="AG97" i="45"/>
  <c r="AF97" i="45"/>
  <c r="AE97" i="45"/>
  <c r="AC97" i="45"/>
  <c r="AA97" i="45"/>
  <c r="Z97" i="45"/>
  <c r="Y97" i="45"/>
  <c r="X97" i="45"/>
  <c r="W97" i="45"/>
  <c r="V97" i="45"/>
  <c r="U97" i="45"/>
  <c r="T97" i="45"/>
  <c r="S97" i="45"/>
  <c r="R97" i="45"/>
  <c r="Q97" i="45"/>
  <c r="P97" i="45"/>
  <c r="O97" i="45"/>
  <c r="N97" i="45"/>
  <c r="M97" i="45"/>
  <c r="L97" i="45"/>
  <c r="K97" i="45"/>
  <c r="J97" i="45"/>
  <c r="I97" i="45"/>
  <c r="H97" i="45"/>
  <c r="E97" i="45"/>
  <c r="AB97" i="45" s="1"/>
  <c r="AU96" i="45"/>
  <c r="AT96" i="45"/>
  <c r="AQ96" i="45"/>
  <c r="AP96" i="45"/>
  <c r="AO96" i="45"/>
  <c r="AN96" i="45"/>
  <c r="AL96" i="45"/>
  <c r="AK96" i="45"/>
  <c r="AJ96" i="45"/>
  <c r="AH96" i="45"/>
  <c r="AG96" i="45"/>
  <c r="AF96" i="45"/>
  <c r="AD96" i="45"/>
  <c r="AC96" i="45"/>
  <c r="AA96" i="45"/>
  <c r="Z96" i="45"/>
  <c r="Y96" i="45"/>
  <c r="X96" i="45"/>
  <c r="W96" i="45"/>
  <c r="V96" i="45"/>
  <c r="U96" i="45"/>
  <c r="T96" i="45"/>
  <c r="S96" i="45"/>
  <c r="R96" i="45"/>
  <c r="Q96" i="45"/>
  <c r="P96" i="45"/>
  <c r="O96" i="45"/>
  <c r="N96" i="45"/>
  <c r="M96" i="45"/>
  <c r="L96" i="45"/>
  <c r="K96" i="45"/>
  <c r="J96" i="45"/>
  <c r="I96" i="45"/>
  <c r="H96" i="45"/>
  <c r="E96" i="45"/>
  <c r="AH90" i="45" s="1"/>
  <c r="AU95" i="45"/>
  <c r="AT95" i="45"/>
  <c r="AR95" i="45"/>
  <c r="AQ95" i="45"/>
  <c r="AP95" i="45"/>
  <c r="AO95" i="45"/>
  <c r="AM95" i="45"/>
  <c r="AL95" i="45"/>
  <c r="AK95" i="45"/>
  <c r="AI95" i="45"/>
  <c r="AH95" i="45"/>
  <c r="AG95" i="45"/>
  <c r="AE95" i="45"/>
  <c r="AD95" i="45"/>
  <c r="AB95" i="45"/>
  <c r="AA95" i="45"/>
  <c r="Z95" i="45"/>
  <c r="Y95" i="45"/>
  <c r="X95" i="45"/>
  <c r="W95" i="45"/>
  <c r="V95" i="45"/>
  <c r="U95" i="45"/>
  <c r="T95" i="45"/>
  <c r="S95" i="45"/>
  <c r="R95" i="45"/>
  <c r="Q95" i="45"/>
  <c r="P95" i="45"/>
  <c r="O95" i="45"/>
  <c r="N95" i="45"/>
  <c r="M95" i="45"/>
  <c r="L95" i="45"/>
  <c r="K95" i="45"/>
  <c r="J95" i="45"/>
  <c r="I95" i="45"/>
  <c r="H95" i="45"/>
  <c r="E95" i="45"/>
  <c r="AU76" i="45" s="1"/>
  <c r="AU94" i="45"/>
  <c r="AT94" i="45"/>
  <c r="AS94" i="45"/>
  <c r="AR94" i="45"/>
  <c r="AQ94" i="45"/>
  <c r="AP94" i="45"/>
  <c r="AN94" i="45"/>
  <c r="AM94" i="45"/>
  <c r="AL94" i="45"/>
  <c r="AJ94" i="45"/>
  <c r="AI94" i="45"/>
  <c r="AH94" i="45"/>
  <c r="AF94" i="45"/>
  <c r="AC94" i="45"/>
  <c r="AA94" i="45"/>
  <c r="Z94" i="45"/>
  <c r="Y94" i="45"/>
  <c r="X94" i="45"/>
  <c r="W94" i="45"/>
  <c r="V94" i="45"/>
  <c r="U94" i="45"/>
  <c r="T94" i="45"/>
  <c r="S94" i="45"/>
  <c r="R94" i="45"/>
  <c r="Q94" i="45"/>
  <c r="P94" i="45"/>
  <c r="O94" i="45"/>
  <c r="N94" i="45"/>
  <c r="M94" i="45"/>
  <c r="L94" i="45"/>
  <c r="K94" i="45"/>
  <c r="J94" i="45"/>
  <c r="I94" i="45"/>
  <c r="E94" i="45"/>
  <c r="C94" i="45"/>
  <c r="AU93" i="45"/>
  <c r="AT93" i="45"/>
  <c r="AS93" i="45"/>
  <c r="AR93" i="45"/>
  <c r="AQ93" i="45"/>
  <c r="AO93" i="45"/>
  <c r="AN93" i="45"/>
  <c r="AM93" i="45"/>
  <c r="AK93" i="45"/>
  <c r="AJ93" i="45"/>
  <c r="AI93" i="45"/>
  <c r="AG93" i="45"/>
  <c r="AF93" i="45"/>
  <c r="AD93" i="45"/>
  <c r="AA93" i="45"/>
  <c r="Z93" i="45"/>
  <c r="Y93" i="45"/>
  <c r="X93" i="45"/>
  <c r="W93" i="45"/>
  <c r="V93" i="45"/>
  <c r="U93" i="45"/>
  <c r="T93" i="45"/>
  <c r="S93" i="45"/>
  <c r="R93" i="45"/>
  <c r="Q93" i="45"/>
  <c r="P93" i="45"/>
  <c r="O93" i="45"/>
  <c r="N93" i="45"/>
  <c r="M93" i="45"/>
  <c r="L93" i="45"/>
  <c r="K93" i="45"/>
  <c r="J93" i="45"/>
  <c r="H93" i="45"/>
  <c r="E93" i="45"/>
  <c r="AC92" i="45" s="1"/>
  <c r="C93" i="45"/>
  <c r="AU92" i="45"/>
  <c r="AT92" i="45"/>
  <c r="AS92" i="45"/>
  <c r="AR92" i="45"/>
  <c r="AP92" i="45"/>
  <c r="AO92" i="45"/>
  <c r="AN92" i="45"/>
  <c r="AL92" i="45"/>
  <c r="AK92" i="45"/>
  <c r="AJ92" i="45"/>
  <c r="AH92" i="45"/>
  <c r="AG92" i="45"/>
  <c r="AE92" i="45"/>
  <c r="AA92" i="45"/>
  <c r="Z92" i="45"/>
  <c r="Y92" i="45"/>
  <c r="X92" i="45"/>
  <c r="W92" i="45"/>
  <c r="V92" i="45"/>
  <c r="U92" i="45"/>
  <c r="T92" i="45"/>
  <c r="S92" i="45"/>
  <c r="R92" i="45"/>
  <c r="Q92" i="45"/>
  <c r="P92" i="45"/>
  <c r="O92" i="45"/>
  <c r="N92" i="45"/>
  <c r="M92" i="45"/>
  <c r="L92" i="45"/>
  <c r="K92" i="45"/>
  <c r="I92" i="45"/>
  <c r="H92" i="45"/>
  <c r="E92" i="45"/>
  <c r="C92" i="45"/>
  <c r="S81" i="45" s="1"/>
  <c r="AU91" i="45"/>
  <c r="AT91" i="45"/>
  <c r="AS91" i="45"/>
  <c r="AQ91" i="45"/>
  <c r="AP91" i="45"/>
  <c r="AO91" i="45"/>
  <c r="AM91" i="45"/>
  <c r="AL91" i="45"/>
  <c r="AK91" i="45"/>
  <c r="AI91" i="45"/>
  <c r="AH91" i="45"/>
  <c r="AF91" i="45"/>
  <c r="AB91" i="45"/>
  <c r="AA91" i="45"/>
  <c r="Z91" i="45"/>
  <c r="Y91" i="45"/>
  <c r="X91" i="45"/>
  <c r="W91" i="45"/>
  <c r="V91" i="45"/>
  <c r="U91" i="45"/>
  <c r="T91" i="45"/>
  <c r="S91" i="45"/>
  <c r="R91" i="45"/>
  <c r="Q91" i="45"/>
  <c r="P91" i="45"/>
  <c r="O91" i="45"/>
  <c r="N91" i="45"/>
  <c r="M91" i="45"/>
  <c r="L91" i="45"/>
  <c r="I91" i="45"/>
  <c r="H91" i="45"/>
  <c r="E91" i="45"/>
  <c r="AD89" i="45" s="1"/>
  <c r="C91" i="45"/>
  <c r="AU90" i="45"/>
  <c r="AT90" i="45"/>
  <c r="AR90" i="45"/>
  <c r="AQ90" i="45"/>
  <c r="AP90" i="45"/>
  <c r="AN90" i="45"/>
  <c r="AM90" i="45"/>
  <c r="AL90" i="45"/>
  <c r="AJ90" i="45"/>
  <c r="AI90" i="45"/>
  <c r="AG90" i="45"/>
  <c r="AB90" i="45"/>
  <c r="AA90" i="45"/>
  <c r="Z90" i="45"/>
  <c r="Y90" i="45"/>
  <c r="X90" i="45"/>
  <c r="W90" i="45"/>
  <c r="V90" i="45"/>
  <c r="U90" i="45"/>
  <c r="T90" i="45"/>
  <c r="S90" i="45"/>
  <c r="R90" i="45"/>
  <c r="Q90" i="45"/>
  <c r="P90" i="45"/>
  <c r="O90" i="45"/>
  <c r="N90" i="45"/>
  <c r="M90" i="45"/>
  <c r="J90" i="45"/>
  <c r="I90" i="45"/>
  <c r="E90" i="45"/>
  <c r="AC89" i="45" s="1"/>
  <c r="C90" i="45"/>
  <c r="N84" i="45" s="1"/>
  <c r="AU89" i="45"/>
  <c r="AT89" i="45"/>
  <c r="AS89" i="45"/>
  <c r="AR89" i="45"/>
  <c r="AQ89" i="45"/>
  <c r="AO89" i="45"/>
  <c r="AN89" i="45"/>
  <c r="AM89" i="45"/>
  <c r="AK89" i="45"/>
  <c r="AJ89" i="45"/>
  <c r="AH89" i="45"/>
  <c r="AE89" i="45"/>
  <c r="AB89" i="45"/>
  <c r="AA89" i="45"/>
  <c r="Z89" i="45"/>
  <c r="Y89" i="45"/>
  <c r="X89" i="45"/>
  <c r="W89" i="45"/>
  <c r="V89" i="45"/>
  <c r="U89" i="45"/>
  <c r="T89" i="45"/>
  <c r="S89" i="45"/>
  <c r="R89" i="45"/>
  <c r="Q89" i="45"/>
  <c r="P89" i="45"/>
  <c r="O89" i="45"/>
  <c r="N89" i="45"/>
  <c r="K89" i="45"/>
  <c r="J89" i="45"/>
  <c r="I89" i="45"/>
  <c r="E89" i="45"/>
  <c r="C89" i="45"/>
  <c r="AA70" i="45" s="1"/>
  <c r="AU88" i="45"/>
  <c r="AT88" i="45"/>
  <c r="AS88" i="45"/>
  <c r="AR88" i="45"/>
  <c r="AP88" i="45"/>
  <c r="AO88" i="45"/>
  <c r="AN88" i="45"/>
  <c r="AL88" i="45"/>
  <c r="AK88" i="45"/>
  <c r="AI88" i="45"/>
  <c r="AG88" i="45"/>
  <c r="AE88" i="45"/>
  <c r="AD88" i="45"/>
  <c r="AC88" i="45"/>
  <c r="AA88" i="45"/>
  <c r="Z88" i="45"/>
  <c r="Y88" i="45"/>
  <c r="X88" i="45"/>
  <c r="W88" i="45"/>
  <c r="V88" i="45"/>
  <c r="U88" i="45"/>
  <c r="T88" i="45"/>
  <c r="S88" i="45"/>
  <c r="R88" i="45"/>
  <c r="Q88" i="45"/>
  <c r="P88" i="45"/>
  <c r="O88" i="45"/>
  <c r="M88" i="45"/>
  <c r="L88" i="45"/>
  <c r="K88" i="45"/>
  <c r="H88" i="45"/>
  <c r="E88" i="45"/>
  <c r="AU87" i="45"/>
  <c r="AS87" i="45"/>
  <c r="AQ87" i="45"/>
  <c r="AP87" i="45"/>
  <c r="AO87" i="45"/>
  <c r="AM87" i="45"/>
  <c r="AJ87" i="45"/>
  <c r="AF87" i="45"/>
  <c r="AE87" i="45"/>
  <c r="AD87" i="45"/>
  <c r="AA87" i="45"/>
  <c r="Z87" i="45"/>
  <c r="Y87" i="45"/>
  <c r="X87" i="45"/>
  <c r="W87" i="45"/>
  <c r="V87" i="45"/>
  <c r="U87" i="45"/>
  <c r="T87" i="45"/>
  <c r="S87" i="45"/>
  <c r="R87" i="45"/>
  <c r="Q87" i="45"/>
  <c r="P87" i="45"/>
  <c r="M87" i="45"/>
  <c r="L87" i="45"/>
  <c r="I87" i="45"/>
  <c r="E87" i="45"/>
  <c r="C87" i="45"/>
  <c r="H87" i="45" s="1"/>
  <c r="AU86" i="45"/>
  <c r="AT86" i="45"/>
  <c r="AR86" i="45"/>
  <c r="AP86" i="45"/>
  <c r="AN86" i="45"/>
  <c r="AM86" i="45"/>
  <c r="AK86" i="45"/>
  <c r="AG86" i="45"/>
  <c r="AF86" i="45"/>
  <c r="AE86" i="45"/>
  <c r="AB86" i="45"/>
  <c r="AA86" i="45"/>
  <c r="Z86" i="45"/>
  <c r="Y86" i="45"/>
  <c r="X86" i="45"/>
  <c r="W86" i="45"/>
  <c r="V86" i="45"/>
  <c r="U86" i="45"/>
  <c r="T86" i="45"/>
  <c r="S86" i="45"/>
  <c r="R86" i="45"/>
  <c r="Q86" i="45"/>
  <c r="O86" i="45"/>
  <c r="N86" i="45"/>
  <c r="M86" i="45"/>
  <c r="J86" i="45"/>
  <c r="H86" i="45"/>
  <c r="E86" i="45"/>
  <c r="AC85" i="45" s="1"/>
  <c r="C86" i="45"/>
  <c r="AU85" i="45"/>
  <c r="AS85" i="45"/>
  <c r="AR85" i="45"/>
  <c r="AQ85" i="45"/>
  <c r="AO85" i="45"/>
  <c r="AL85" i="45"/>
  <c r="AI85" i="45"/>
  <c r="AH85" i="45"/>
  <c r="AG85" i="45"/>
  <c r="AF85" i="45"/>
  <c r="AD85" i="45"/>
  <c r="AB85" i="45"/>
  <c r="AA85" i="45"/>
  <c r="Z85" i="45"/>
  <c r="Y85" i="45"/>
  <c r="X85" i="45"/>
  <c r="W85" i="45"/>
  <c r="V85" i="45"/>
  <c r="U85" i="45"/>
  <c r="T85" i="45"/>
  <c r="S85" i="45"/>
  <c r="R85" i="45"/>
  <c r="O85" i="45"/>
  <c r="N85" i="45"/>
  <c r="M85" i="45"/>
  <c r="K85" i="45"/>
  <c r="J85" i="45"/>
  <c r="I85" i="45"/>
  <c r="E85" i="45"/>
  <c r="AF81" i="45" s="1"/>
  <c r="C85" i="45"/>
  <c r="AT84" i="45"/>
  <c r="AR84" i="45"/>
  <c r="AP84" i="45"/>
  <c r="AO84" i="45"/>
  <c r="AM84" i="45"/>
  <c r="AJ84" i="45"/>
  <c r="AI84" i="45"/>
  <c r="AH84" i="45"/>
  <c r="AG84" i="45"/>
  <c r="AE84" i="45"/>
  <c r="AB84" i="45"/>
  <c r="AA84" i="45"/>
  <c r="Z84" i="45"/>
  <c r="Y84" i="45"/>
  <c r="X84" i="45"/>
  <c r="W84" i="45"/>
  <c r="V84" i="45"/>
  <c r="U84" i="45"/>
  <c r="T84" i="45"/>
  <c r="S84" i="45"/>
  <c r="P84" i="45"/>
  <c r="O84" i="45"/>
  <c r="L84" i="45"/>
  <c r="K84" i="45"/>
  <c r="J84" i="45"/>
  <c r="I84" i="45"/>
  <c r="E84" i="45"/>
  <c r="C84" i="45"/>
  <c r="P76" i="45" s="1"/>
  <c r="AU83" i="45"/>
  <c r="AT83" i="45"/>
  <c r="AS83" i="45"/>
  <c r="AQ83" i="45"/>
  <c r="AN83" i="45"/>
  <c r="AL83" i="45"/>
  <c r="AK83" i="45"/>
  <c r="AJ83" i="45"/>
  <c r="AI83" i="45"/>
  <c r="AH83" i="45"/>
  <c r="AE83" i="45"/>
  <c r="AD83" i="45"/>
  <c r="AC83" i="45"/>
  <c r="AA83" i="45"/>
  <c r="Z83" i="45"/>
  <c r="Y83" i="45"/>
  <c r="X83" i="45"/>
  <c r="W83" i="45"/>
  <c r="V83" i="45"/>
  <c r="U83" i="45"/>
  <c r="T83" i="45"/>
  <c r="Q83" i="45"/>
  <c r="P83" i="45"/>
  <c r="M83" i="45"/>
  <c r="L83" i="45"/>
  <c r="K83" i="45"/>
  <c r="E83" i="45"/>
  <c r="AC82" i="45" s="1"/>
  <c r="C83" i="45"/>
  <c r="AT82" i="45"/>
  <c r="AR82" i="45"/>
  <c r="AQ82" i="45"/>
  <c r="AO82" i="45"/>
  <c r="AL82" i="45"/>
  <c r="AK82" i="45"/>
  <c r="AJ82" i="45"/>
  <c r="AI82" i="45"/>
  <c r="AH82" i="45"/>
  <c r="AF82" i="45"/>
  <c r="AD82" i="45"/>
  <c r="AA82" i="45"/>
  <c r="Z82" i="45"/>
  <c r="Y82" i="45"/>
  <c r="X82" i="45"/>
  <c r="W82" i="45"/>
  <c r="V82" i="45"/>
  <c r="U82" i="45"/>
  <c r="R82" i="45"/>
  <c r="Q82" i="45"/>
  <c r="N82" i="45"/>
  <c r="M82" i="45"/>
  <c r="L82" i="45"/>
  <c r="K82" i="45"/>
  <c r="H82" i="45"/>
  <c r="E82" i="45"/>
  <c r="AF78" i="45" s="1"/>
  <c r="AU81" i="45"/>
  <c r="AS81" i="45"/>
  <c r="AR81" i="45"/>
  <c r="AP81" i="45"/>
  <c r="AN81" i="45"/>
  <c r="AM81" i="45"/>
  <c r="AL81" i="45"/>
  <c r="AK81" i="45"/>
  <c r="AJ81" i="45"/>
  <c r="AG81" i="45"/>
  <c r="AE81" i="45"/>
  <c r="AC81" i="45"/>
  <c r="AA81" i="45"/>
  <c r="Z81" i="45"/>
  <c r="Y81" i="45"/>
  <c r="X81" i="45"/>
  <c r="W81" i="45"/>
  <c r="V81" i="45"/>
  <c r="R81" i="45"/>
  <c r="O81" i="45"/>
  <c r="N81" i="45"/>
  <c r="M81" i="45"/>
  <c r="L81" i="45"/>
  <c r="I81" i="45"/>
  <c r="H81" i="45"/>
  <c r="E81" i="45"/>
  <c r="AC80" i="45" s="1"/>
  <c r="AT80" i="45"/>
  <c r="AS80" i="45"/>
  <c r="AQ80" i="45"/>
  <c r="AN80" i="45"/>
  <c r="AL80" i="45"/>
  <c r="AK80" i="45"/>
  <c r="AH80" i="45"/>
  <c r="AG80" i="45"/>
  <c r="AF80" i="45"/>
  <c r="AD80" i="45"/>
  <c r="AB80" i="45"/>
  <c r="AA80" i="45"/>
  <c r="Z80" i="45"/>
  <c r="Y80" i="45"/>
  <c r="X80" i="45"/>
  <c r="W80" i="45"/>
  <c r="U80" i="45"/>
  <c r="T80" i="45"/>
  <c r="S80" i="45"/>
  <c r="P80" i="45"/>
  <c r="N80" i="45"/>
  <c r="M80" i="45"/>
  <c r="L80" i="45"/>
  <c r="K80" i="45"/>
  <c r="J80" i="45"/>
  <c r="I80" i="45"/>
  <c r="H80" i="45"/>
  <c r="E80" i="45"/>
  <c r="AU79" i="45"/>
  <c r="AT79" i="45"/>
  <c r="AR79" i="45"/>
  <c r="AO79" i="45"/>
  <c r="AM79" i="45"/>
  <c r="AL79" i="45"/>
  <c r="AH79" i="45"/>
  <c r="AG79" i="45"/>
  <c r="AF79" i="45"/>
  <c r="AC79" i="45"/>
  <c r="AB79" i="45"/>
  <c r="AA79" i="45"/>
  <c r="Z79" i="45"/>
  <c r="Y79" i="45"/>
  <c r="X79" i="45"/>
  <c r="V79" i="45"/>
  <c r="U79" i="45"/>
  <c r="T79" i="45"/>
  <c r="Q79" i="45"/>
  <c r="P79" i="45"/>
  <c r="O79" i="45"/>
  <c r="N79" i="45"/>
  <c r="M79" i="45"/>
  <c r="L79" i="45"/>
  <c r="K79" i="45"/>
  <c r="J79" i="45"/>
  <c r="I79" i="45"/>
  <c r="H79" i="45"/>
  <c r="E79" i="45"/>
  <c r="AT78" i="45"/>
  <c r="AS78" i="45"/>
  <c r="AP78" i="45"/>
  <c r="AN78" i="45"/>
  <c r="AM78" i="45"/>
  <c r="AJ78" i="45"/>
  <c r="AI78" i="45"/>
  <c r="AH78" i="45"/>
  <c r="AD78" i="45"/>
  <c r="AC78" i="45"/>
  <c r="AB78" i="45"/>
  <c r="AA78" i="45"/>
  <c r="Z78" i="45"/>
  <c r="Y78" i="45"/>
  <c r="V78" i="45"/>
  <c r="U78" i="45"/>
  <c r="T78" i="45"/>
  <c r="R78" i="45"/>
  <c r="Q78" i="45"/>
  <c r="P78" i="45"/>
  <c r="M78" i="45"/>
  <c r="L78" i="45"/>
  <c r="K78" i="45"/>
  <c r="J78" i="45"/>
  <c r="I78" i="45"/>
  <c r="H78" i="45"/>
  <c r="E78" i="45"/>
  <c r="AT77" i="45"/>
  <c r="AP77" i="45"/>
  <c r="AO77" i="45"/>
  <c r="AN77" i="45"/>
  <c r="AL77" i="45"/>
  <c r="AK77" i="45"/>
  <c r="AJ77" i="45"/>
  <c r="AI77" i="45"/>
  <c r="AE77" i="45"/>
  <c r="AD77" i="45"/>
  <c r="AC77" i="45"/>
  <c r="AA77" i="45"/>
  <c r="Z77" i="45"/>
  <c r="W77" i="45"/>
  <c r="V77" i="45"/>
  <c r="U77" i="45"/>
  <c r="S77" i="45"/>
  <c r="R77" i="45"/>
  <c r="Q77" i="45"/>
  <c r="P77" i="45"/>
  <c r="O77" i="45"/>
  <c r="N77" i="45"/>
  <c r="M77" i="45"/>
  <c r="L77" i="45"/>
  <c r="K77" i="45"/>
  <c r="J77" i="45"/>
  <c r="I77" i="45"/>
  <c r="H77" i="45"/>
  <c r="E77" i="45"/>
  <c r="AR76" i="45"/>
  <c r="AP76" i="45"/>
  <c r="AO76" i="45"/>
  <c r="AL76" i="45"/>
  <c r="AK76" i="45"/>
  <c r="AJ76" i="45"/>
  <c r="AG76" i="45"/>
  <c r="AF76" i="45"/>
  <c r="AD76" i="45"/>
  <c r="AA76" i="45"/>
  <c r="X76" i="45"/>
  <c r="W76" i="45"/>
  <c r="T76" i="45"/>
  <c r="S76" i="45"/>
  <c r="R76" i="45"/>
  <c r="Q76" i="45"/>
  <c r="N76" i="45"/>
  <c r="M76" i="45"/>
  <c r="L76" i="45"/>
  <c r="K76" i="45"/>
  <c r="J76" i="45"/>
  <c r="I76" i="45"/>
  <c r="H76" i="45"/>
  <c r="E76" i="45"/>
  <c r="AG71" i="45" s="1"/>
  <c r="AR75" i="45"/>
  <c r="AP75" i="45"/>
  <c r="AO75" i="45"/>
  <c r="AN75" i="45"/>
  <c r="AM75" i="45"/>
  <c r="AL75" i="45"/>
  <c r="AK75" i="45"/>
  <c r="AH75" i="45"/>
  <c r="AG75" i="45"/>
  <c r="AF75" i="45"/>
  <c r="AE75" i="45"/>
  <c r="AD75" i="45"/>
  <c r="Y75" i="45"/>
  <c r="X75" i="45"/>
  <c r="W75" i="45"/>
  <c r="V75" i="45"/>
  <c r="U75" i="45"/>
  <c r="T75" i="45"/>
  <c r="S75" i="45"/>
  <c r="R75" i="45"/>
  <c r="O75" i="45"/>
  <c r="N75" i="45"/>
  <c r="M75" i="45"/>
  <c r="L75" i="45"/>
  <c r="K75" i="45"/>
  <c r="J75" i="45"/>
  <c r="I75" i="45"/>
  <c r="H75" i="45"/>
  <c r="E75" i="45"/>
  <c r="AR59" i="45" s="1"/>
  <c r="AS74" i="45"/>
  <c r="AR74" i="45"/>
  <c r="AQ74" i="45"/>
  <c r="AO74" i="45"/>
  <c r="AN74" i="45"/>
  <c r="AL74" i="45"/>
  <c r="AI74" i="45"/>
  <c r="AH74" i="45"/>
  <c r="AG74" i="45"/>
  <c r="AF74" i="45"/>
  <c r="Z74" i="45"/>
  <c r="Y74" i="45"/>
  <c r="X74" i="45"/>
  <c r="V74" i="45"/>
  <c r="U74" i="45"/>
  <c r="T74" i="45"/>
  <c r="S74" i="45"/>
  <c r="Q74" i="45"/>
  <c r="P74" i="45"/>
  <c r="O74" i="45"/>
  <c r="N74" i="45"/>
  <c r="M74" i="45"/>
  <c r="L74" i="45"/>
  <c r="K74" i="45"/>
  <c r="J74" i="45"/>
  <c r="I74" i="45"/>
  <c r="H74" i="45"/>
  <c r="E74" i="45"/>
  <c r="AM63" i="45" s="1"/>
  <c r="D74" i="45"/>
  <c r="AT73" i="45"/>
  <c r="AS73" i="45"/>
  <c r="AR73" i="45"/>
  <c r="AO73" i="45"/>
  <c r="AN73" i="45"/>
  <c r="AM73" i="45"/>
  <c r="AH73" i="45"/>
  <c r="AG73" i="45"/>
  <c r="AF73" i="45"/>
  <c r="AD73" i="45"/>
  <c r="Z73" i="45"/>
  <c r="Y73" i="45"/>
  <c r="W73" i="45"/>
  <c r="V73" i="45"/>
  <c r="U73" i="45"/>
  <c r="T73" i="45"/>
  <c r="Q73" i="45"/>
  <c r="P73" i="45"/>
  <c r="O73" i="45"/>
  <c r="N73" i="45"/>
  <c r="M73" i="45"/>
  <c r="L73" i="45"/>
  <c r="K73" i="45"/>
  <c r="J73" i="45"/>
  <c r="I73" i="45"/>
  <c r="H73" i="45"/>
  <c r="E73" i="45"/>
  <c r="AC72" i="45" s="1"/>
  <c r="D73" i="45"/>
  <c r="G73" i="45" s="1"/>
  <c r="AT72" i="45"/>
  <c r="AS72" i="45"/>
  <c r="AQ72" i="45"/>
  <c r="AO72" i="45"/>
  <c r="AN72" i="45"/>
  <c r="AJ72" i="45"/>
  <c r="AH72" i="45"/>
  <c r="AF72" i="45"/>
  <c r="AD72" i="45"/>
  <c r="AA72" i="45"/>
  <c r="Y72" i="45"/>
  <c r="X72" i="45"/>
  <c r="V72" i="45"/>
  <c r="U72" i="45"/>
  <c r="T72" i="45"/>
  <c r="R72" i="45"/>
  <c r="Q72" i="45"/>
  <c r="P72" i="45"/>
  <c r="O72" i="45"/>
  <c r="N72" i="45"/>
  <c r="M72" i="45"/>
  <c r="L72" i="45"/>
  <c r="K72" i="45"/>
  <c r="J72" i="45"/>
  <c r="I72" i="45"/>
  <c r="H72" i="45"/>
  <c r="E72" i="45"/>
  <c r="D72" i="45"/>
  <c r="G72" i="45" s="1"/>
  <c r="AU71" i="45"/>
  <c r="AT71" i="45"/>
  <c r="AP71" i="45"/>
  <c r="AO71" i="45"/>
  <c r="AM71" i="45"/>
  <c r="AL71" i="45"/>
  <c r="AK71" i="45"/>
  <c r="AD71" i="45"/>
  <c r="Y71" i="45"/>
  <c r="X71" i="45"/>
  <c r="W71" i="45"/>
  <c r="V71" i="45"/>
  <c r="T71" i="45"/>
  <c r="S71" i="45"/>
  <c r="R71" i="45"/>
  <c r="Q71" i="45"/>
  <c r="P71" i="45"/>
  <c r="O71" i="45"/>
  <c r="N71" i="45"/>
  <c r="M71" i="45"/>
  <c r="L71" i="45"/>
  <c r="K71" i="45"/>
  <c r="J71" i="45"/>
  <c r="I71" i="45"/>
  <c r="H71" i="45"/>
  <c r="G71" i="45"/>
  <c r="E71" i="45"/>
  <c r="AO58" i="45" s="1"/>
  <c r="AU70" i="45"/>
  <c r="AR70" i="45"/>
  <c r="AQ70" i="45"/>
  <c r="AP70" i="45"/>
  <c r="AM70" i="45"/>
  <c r="AL70" i="45"/>
  <c r="AJ70" i="45"/>
  <c r="AB70" i="45"/>
  <c r="Z70" i="45"/>
  <c r="Y70" i="45"/>
  <c r="X70" i="45"/>
  <c r="W70" i="45"/>
  <c r="T70" i="45"/>
  <c r="S70" i="45"/>
  <c r="R70" i="45"/>
  <c r="Q70" i="45"/>
  <c r="P70" i="45"/>
  <c r="O70" i="45"/>
  <c r="N70" i="45"/>
  <c r="M70" i="45"/>
  <c r="L70" i="45"/>
  <c r="K70" i="45"/>
  <c r="J70" i="45"/>
  <c r="I70" i="45"/>
  <c r="H70" i="45"/>
  <c r="E70" i="45"/>
  <c r="AT69" i="45"/>
  <c r="AS69" i="45"/>
  <c r="AR69" i="45"/>
  <c r="AQ69" i="45"/>
  <c r="AP69" i="45"/>
  <c r="AM69" i="45"/>
  <c r="AL69" i="45"/>
  <c r="AK69" i="45"/>
  <c r="AF69" i="45"/>
  <c r="AD69" i="45"/>
  <c r="AC69" i="45"/>
  <c r="AA69" i="45"/>
  <c r="Z69" i="45"/>
  <c r="Y69" i="45"/>
  <c r="X69" i="45"/>
  <c r="V69" i="45"/>
  <c r="U69" i="45"/>
  <c r="T69" i="45"/>
  <c r="S69" i="45"/>
  <c r="R69" i="45"/>
  <c r="Q69" i="45"/>
  <c r="P69" i="45"/>
  <c r="O69" i="45"/>
  <c r="N69" i="45"/>
  <c r="M69" i="45"/>
  <c r="L69" i="45"/>
  <c r="K69" i="45"/>
  <c r="J69" i="45"/>
  <c r="I69" i="45"/>
  <c r="H69" i="45"/>
  <c r="E69" i="45"/>
  <c r="AG64" i="45" s="1"/>
  <c r="AT68" i="45"/>
  <c r="AR68" i="45"/>
  <c r="AQ68" i="45"/>
  <c r="AO68" i="45"/>
  <c r="AN68" i="45"/>
  <c r="AM68" i="45"/>
  <c r="AL68" i="45"/>
  <c r="AH68" i="45"/>
  <c r="AE68" i="45"/>
  <c r="AD68" i="45"/>
  <c r="AB68" i="45"/>
  <c r="AA68" i="45"/>
  <c r="Z68" i="45"/>
  <c r="Y68" i="45"/>
  <c r="W68" i="45"/>
  <c r="V68" i="45"/>
  <c r="U68" i="45"/>
  <c r="T68" i="45"/>
  <c r="S68" i="45"/>
  <c r="R68" i="45"/>
  <c r="Q68" i="45"/>
  <c r="P68" i="45"/>
  <c r="O68" i="45"/>
  <c r="N68" i="45"/>
  <c r="M68" i="45"/>
  <c r="L68" i="45"/>
  <c r="K68" i="45"/>
  <c r="J68" i="45"/>
  <c r="I68" i="45"/>
  <c r="H68" i="45"/>
  <c r="E68" i="45"/>
  <c r="AU67" i="45"/>
  <c r="AT67" i="45"/>
  <c r="AS67" i="45"/>
  <c r="AQ67" i="45"/>
  <c r="AP67" i="45"/>
  <c r="AN67" i="45"/>
  <c r="AM67" i="45"/>
  <c r="AJ67" i="45"/>
  <c r="AF67" i="45"/>
  <c r="AE67" i="45"/>
  <c r="AC67" i="45"/>
  <c r="AB67" i="45"/>
  <c r="AA67" i="45"/>
  <c r="Z67" i="45"/>
  <c r="X67" i="45"/>
  <c r="W67" i="45"/>
  <c r="V67" i="45"/>
  <c r="U67" i="45"/>
  <c r="T67" i="45"/>
  <c r="S67" i="45"/>
  <c r="R67" i="45"/>
  <c r="Q67" i="45"/>
  <c r="P67" i="45"/>
  <c r="O67" i="45"/>
  <c r="N67" i="45"/>
  <c r="M67" i="45"/>
  <c r="L67" i="45"/>
  <c r="K67" i="45"/>
  <c r="J67" i="45"/>
  <c r="I67" i="45"/>
  <c r="H67" i="45"/>
  <c r="E67" i="45"/>
  <c r="AE64" i="45" s="1"/>
  <c r="AU66" i="45"/>
  <c r="AT66" i="45"/>
  <c r="AP66" i="45"/>
  <c r="AO66" i="45"/>
  <c r="AN66" i="45"/>
  <c r="AG66" i="45"/>
  <c r="AF66" i="45"/>
  <c r="AD66" i="45"/>
  <c r="AB66" i="45"/>
  <c r="AA66" i="45"/>
  <c r="Y66" i="45"/>
  <c r="X66" i="45"/>
  <c r="W66" i="45"/>
  <c r="V66" i="45"/>
  <c r="U66" i="45"/>
  <c r="T66" i="45"/>
  <c r="S66" i="45"/>
  <c r="R66" i="45"/>
  <c r="Q66" i="45"/>
  <c r="P66" i="45"/>
  <c r="O66" i="45"/>
  <c r="N66" i="45"/>
  <c r="M66" i="45"/>
  <c r="L66" i="45"/>
  <c r="K66" i="45"/>
  <c r="J66" i="45"/>
  <c r="I66" i="45"/>
  <c r="H66" i="45"/>
  <c r="E66" i="45"/>
  <c r="AU65" i="45"/>
  <c r="AS65" i="45"/>
  <c r="AR65" i="45"/>
  <c r="AQ65" i="45"/>
  <c r="AJ65" i="45"/>
  <c r="AH65" i="45"/>
  <c r="AG65" i="45"/>
  <c r="AE65" i="45"/>
  <c r="AD65" i="45"/>
  <c r="AC65" i="45"/>
  <c r="AB65" i="45"/>
  <c r="AA65" i="45"/>
  <c r="Z65" i="45"/>
  <c r="Y65" i="45"/>
  <c r="X65" i="45"/>
  <c r="W65" i="45"/>
  <c r="V65" i="45"/>
  <c r="U65" i="45"/>
  <c r="T65" i="45"/>
  <c r="S65" i="45"/>
  <c r="R65" i="45"/>
  <c r="Q65" i="45"/>
  <c r="P65" i="45"/>
  <c r="O65" i="45"/>
  <c r="N65" i="45"/>
  <c r="M65" i="45"/>
  <c r="L65" i="45"/>
  <c r="K65" i="45"/>
  <c r="J65" i="45"/>
  <c r="I65" i="45"/>
  <c r="H65" i="45"/>
  <c r="E65" i="45"/>
  <c r="AU64" i="45"/>
  <c r="AR64" i="45"/>
  <c r="AP64" i="45"/>
  <c r="AO64" i="45"/>
  <c r="AH64" i="45"/>
  <c r="AF64" i="45"/>
  <c r="AD64" i="45"/>
  <c r="AB64" i="45"/>
  <c r="AA64" i="45"/>
  <c r="Z64" i="45"/>
  <c r="Y64" i="45"/>
  <c r="X64" i="45"/>
  <c r="W64" i="45"/>
  <c r="V64" i="45"/>
  <c r="U64" i="45"/>
  <c r="T64" i="45"/>
  <c r="S64" i="45"/>
  <c r="R64" i="45"/>
  <c r="Q64" i="45"/>
  <c r="P64" i="45"/>
  <c r="O64" i="45"/>
  <c r="N64" i="45"/>
  <c r="M64" i="45"/>
  <c r="L64" i="45"/>
  <c r="K64" i="45"/>
  <c r="J64" i="45"/>
  <c r="I64" i="45"/>
  <c r="H64" i="45"/>
  <c r="E64" i="45"/>
  <c r="AS63" i="45"/>
  <c r="AR63" i="45"/>
  <c r="AQ63" i="45"/>
  <c r="AN63" i="45"/>
  <c r="AL63" i="45"/>
  <c r="AJ63" i="45"/>
  <c r="AI63" i="45"/>
  <c r="AG63" i="45"/>
  <c r="AF63" i="45"/>
  <c r="AE63" i="45"/>
  <c r="AD63" i="45"/>
  <c r="AC63" i="45"/>
  <c r="AB63" i="45"/>
  <c r="AA63" i="45"/>
  <c r="Z63" i="45"/>
  <c r="Y63" i="45"/>
  <c r="X63" i="45"/>
  <c r="W63" i="45"/>
  <c r="V63" i="45"/>
  <c r="U63" i="45"/>
  <c r="T63" i="45"/>
  <c r="S63" i="45"/>
  <c r="R63" i="45"/>
  <c r="Q63" i="45"/>
  <c r="P63" i="45"/>
  <c r="O63" i="45"/>
  <c r="N63" i="45"/>
  <c r="M63" i="45"/>
  <c r="L63" i="45"/>
  <c r="K63" i="45"/>
  <c r="J63" i="45"/>
  <c r="I63" i="45"/>
  <c r="H63" i="45"/>
  <c r="E63" i="45"/>
  <c r="AC62" i="45" s="1"/>
  <c r="AU62" i="45"/>
  <c r="AT62" i="45"/>
  <c r="AR62" i="45"/>
  <c r="AQ62" i="45"/>
  <c r="AP62" i="45"/>
  <c r="AM62" i="45"/>
  <c r="AL62" i="45"/>
  <c r="AJ62" i="45"/>
  <c r="AH62" i="45"/>
  <c r="AG62" i="45"/>
  <c r="AF62" i="45"/>
  <c r="AE62" i="45"/>
  <c r="AD62" i="45"/>
  <c r="AB62" i="45"/>
  <c r="AA62" i="45"/>
  <c r="Z62" i="45"/>
  <c r="Y62" i="45"/>
  <c r="X62" i="45"/>
  <c r="W62" i="45"/>
  <c r="V62" i="45"/>
  <c r="U62" i="45"/>
  <c r="T62" i="45"/>
  <c r="S62" i="45"/>
  <c r="R62" i="45"/>
  <c r="Q62" i="45"/>
  <c r="P62" i="45"/>
  <c r="O62" i="45"/>
  <c r="N62" i="45"/>
  <c r="M62" i="45"/>
  <c r="L62" i="45"/>
  <c r="K62" i="45"/>
  <c r="J62" i="45"/>
  <c r="I62" i="45"/>
  <c r="H62" i="45"/>
  <c r="E62" i="45"/>
  <c r="AU61" i="45"/>
  <c r="AS61" i="45"/>
  <c r="AR61" i="45"/>
  <c r="AN61" i="45"/>
  <c r="AL61" i="45"/>
  <c r="AK61" i="45"/>
  <c r="AI61" i="45"/>
  <c r="AH61" i="45"/>
  <c r="AG61" i="45"/>
  <c r="AF61" i="45"/>
  <c r="AE61" i="45"/>
  <c r="AD61" i="45"/>
  <c r="AC61" i="45"/>
  <c r="AB61" i="45"/>
  <c r="AA61" i="45"/>
  <c r="Z61" i="45"/>
  <c r="Y61" i="45"/>
  <c r="X61" i="45"/>
  <c r="W61" i="45"/>
  <c r="V61" i="45"/>
  <c r="U61" i="45"/>
  <c r="T61" i="45"/>
  <c r="S61" i="45"/>
  <c r="R61" i="45"/>
  <c r="Q61" i="45"/>
  <c r="P61" i="45"/>
  <c r="O61" i="45"/>
  <c r="N61" i="45"/>
  <c r="M61" i="45"/>
  <c r="L61" i="45"/>
  <c r="K61" i="45"/>
  <c r="J61" i="45"/>
  <c r="I61" i="45"/>
  <c r="H61" i="45"/>
  <c r="E61" i="45"/>
  <c r="AC60" i="45" s="1"/>
  <c r="AU60" i="45"/>
  <c r="AT60" i="45"/>
  <c r="AR60" i="45"/>
  <c r="AQ60" i="45"/>
  <c r="AO60" i="45"/>
  <c r="AM60" i="45"/>
  <c r="AL60" i="45"/>
  <c r="AJ60" i="45"/>
  <c r="AI60" i="45"/>
  <c r="AH60" i="45"/>
  <c r="AG60" i="45"/>
  <c r="AF60" i="45"/>
  <c r="AD60" i="45"/>
  <c r="AB60" i="45"/>
  <c r="AA60" i="45"/>
  <c r="Z60" i="45"/>
  <c r="Y60" i="45"/>
  <c r="X60" i="45"/>
  <c r="W60" i="45"/>
  <c r="V60" i="45"/>
  <c r="U60" i="45"/>
  <c r="T60" i="45"/>
  <c r="S60" i="45"/>
  <c r="R60" i="45"/>
  <c r="Q60" i="45"/>
  <c r="P60" i="45"/>
  <c r="O60" i="45"/>
  <c r="N60" i="45"/>
  <c r="M60" i="45"/>
  <c r="L60" i="45"/>
  <c r="K60" i="45"/>
  <c r="J60" i="45"/>
  <c r="I60" i="45"/>
  <c r="H60" i="45"/>
  <c r="E60" i="45"/>
  <c r="AU59" i="45"/>
  <c r="AT59" i="45"/>
  <c r="AQ59" i="45"/>
  <c r="AN59" i="45"/>
  <c r="AM59" i="45"/>
  <c r="AK59" i="45"/>
  <c r="AJ59" i="45"/>
  <c r="AI59" i="45"/>
  <c r="AH59" i="45"/>
  <c r="AG59" i="45"/>
  <c r="AF59" i="45"/>
  <c r="AE59" i="45"/>
  <c r="AD59" i="45"/>
  <c r="AC59" i="45"/>
  <c r="AA59" i="45"/>
  <c r="Z59" i="45"/>
  <c r="Y59" i="45"/>
  <c r="X59" i="45"/>
  <c r="W59" i="45"/>
  <c r="V59" i="45"/>
  <c r="U59" i="45"/>
  <c r="T59" i="45"/>
  <c r="S59" i="45"/>
  <c r="R59" i="45"/>
  <c r="Q59" i="45"/>
  <c r="P59" i="45"/>
  <c r="O59" i="45"/>
  <c r="N59" i="45"/>
  <c r="M59" i="45"/>
  <c r="L59" i="45"/>
  <c r="K59" i="45"/>
  <c r="J59" i="45"/>
  <c r="I59" i="45"/>
  <c r="H59" i="45"/>
  <c r="E59" i="45"/>
  <c r="AU58" i="45"/>
  <c r="AQ58" i="45"/>
  <c r="AN58" i="45"/>
  <c r="AM58" i="45"/>
  <c r="AL58" i="45"/>
  <c r="AJ58" i="45"/>
  <c r="AI58" i="45"/>
  <c r="AH58" i="45"/>
  <c r="AG58" i="45"/>
  <c r="AF58" i="45"/>
  <c r="AE58" i="45"/>
  <c r="AD58" i="45"/>
  <c r="AB58" i="45"/>
  <c r="AA58" i="45"/>
  <c r="Z58" i="45"/>
  <c r="Y58" i="45"/>
  <c r="X58" i="45"/>
  <c r="W58" i="45"/>
  <c r="V58" i="45"/>
  <c r="U58" i="45"/>
  <c r="T58" i="45"/>
  <c r="S58" i="45"/>
  <c r="R58" i="45"/>
  <c r="Q58" i="45"/>
  <c r="P58" i="45"/>
  <c r="O58" i="45"/>
  <c r="N58" i="45"/>
  <c r="M58" i="45"/>
  <c r="L58" i="45"/>
  <c r="K58" i="45"/>
  <c r="J58" i="45"/>
  <c r="I58" i="45"/>
  <c r="H58" i="45"/>
  <c r="E58" i="45"/>
  <c r="AR57" i="45"/>
  <c r="AO57" i="45"/>
  <c r="AN57" i="45"/>
  <c r="AM57" i="45"/>
  <c r="AK57" i="45"/>
  <c r="AJ57" i="45"/>
  <c r="AI57" i="45"/>
  <c r="AH57" i="45"/>
  <c r="AG57" i="45"/>
  <c r="AF57" i="45"/>
  <c r="AE57" i="45"/>
  <c r="AC57" i="45"/>
  <c r="AA57" i="45"/>
  <c r="Z57" i="45"/>
  <c r="Y57" i="45"/>
  <c r="X57" i="45"/>
  <c r="W57" i="45"/>
  <c r="V57" i="45"/>
  <c r="U57" i="45"/>
  <c r="T57" i="45"/>
  <c r="S57" i="45"/>
  <c r="R57" i="45"/>
  <c r="Q57" i="45"/>
  <c r="P57" i="45"/>
  <c r="O57" i="45"/>
  <c r="N57" i="45"/>
  <c r="M57" i="45"/>
  <c r="L57" i="45"/>
  <c r="K57" i="45"/>
  <c r="J57" i="45"/>
  <c r="I57" i="45"/>
  <c r="H57" i="45"/>
  <c r="E57" i="45"/>
  <c r="AL47" i="45" s="1"/>
  <c r="AQ56" i="45"/>
  <c r="AP56" i="45"/>
  <c r="AN56" i="45"/>
  <c r="AM56" i="45"/>
  <c r="AL56" i="45"/>
  <c r="AJ56" i="45"/>
  <c r="AI56" i="45"/>
  <c r="AH56" i="45"/>
  <c r="AG56" i="45"/>
  <c r="AF56" i="45"/>
  <c r="AD56" i="45"/>
  <c r="AA56" i="45"/>
  <c r="Z56" i="45"/>
  <c r="Y56" i="45"/>
  <c r="X56" i="45"/>
  <c r="W56" i="45"/>
  <c r="V56" i="45"/>
  <c r="U56" i="45"/>
  <c r="T56" i="45"/>
  <c r="S56" i="45"/>
  <c r="R56" i="45"/>
  <c r="Q56" i="45"/>
  <c r="P56" i="45"/>
  <c r="O56" i="45"/>
  <c r="N56" i="45"/>
  <c r="M56" i="45"/>
  <c r="L56" i="45"/>
  <c r="K56" i="45"/>
  <c r="J56" i="45"/>
  <c r="I56" i="45"/>
  <c r="H56" i="45"/>
  <c r="E56" i="45"/>
  <c r="AT55" i="45"/>
  <c r="AR55" i="45"/>
  <c r="AQ55" i="45"/>
  <c r="AO55" i="45"/>
  <c r="AN55" i="45"/>
  <c r="AM55" i="45"/>
  <c r="AL55" i="45"/>
  <c r="AK55" i="45"/>
  <c r="AJ55" i="45"/>
  <c r="AI55" i="45"/>
  <c r="AH55" i="45"/>
  <c r="AG55" i="45"/>
  <c r="AF55" i="45"/>
  <c r="AE55" i="45"/>
  <c r="AB55" i="45"/>
  <c r="AA55" i="45"/>
  <c r="Z55" i="45"/>
  <c r="Y55" i="45"/>
  <c r="X55" i="45"/>
  <c r="W55" i="45"/>
  <c r="V55" i="45"/>
  <c r="U55" i="45"/>
  <c r="T55" i="45"/>
  <c r="S55" i="45"/>
  <c r="R55" i="45"/>
  <c r="Q55" i="45"/>
  <c r="P55" i="45"/>
  <c r="O55" i="45"/>
  <c r="N55" i="45"/>
  <c r="M55" i="45"/>
  <c r="L55" i="45"/>
  <c r="K55" i="45"/>
  <c r="J55" i="45"/>
  <c r="I55" i="45"/>
  <c r="H55" i="45"/>
  <c r="E55" i="45"/>
  <c r="AT37" i="45" s="1"/>
  <c r="AR54" i="45"/>
  <c r="AQ54" i="45"/>
  <c r="AP54" i="45"/>
  <c r="AO54" i="45"/>
  <c r="AN54" i="45"/>
  <c r="AM54" i="45"/>
  <c r="AL54" i="45"/>
  <c r="AK54" i="45"/>
  <c r="AJ54" i="45"/>
  <c r="AI54" i="45"/>
  <c r="AH54" i="45"/>
  <c r="AF54" i="45"/>
  <c r="AD54" i="45"/>
  <c r="AC54" i="45"/>
  <c r="AA54" i="45"/>
  <c r="Z54" i="45"/>
  <c r="Y54" i="45"/>
  <c r="X54" i="45"/>
  <c r="W54" i="45"/>
  <c r="V54" i="45"/>
  <c r="U54" i="45"/>
  <c r="T54" i="45"/>
  <c r="S54" i="45"/>
  <c r="R54" i="45"/>
  <c r="Q54" i="45"/>
  <c r="P54" i="45"/>
  <c r="O54" i="45"/>
  <c r="N54" i="45"/>
  <c r="M54" i="45"/>
  <c r="L54" i="45"/>
  <c r="K54" i="45"/>
  <c r="J54" i="45"/>
  <c r="I54" i="45"/>
  <c r="H54" i="45"/>
  <c r="E54" i="45"/>
  <c r="AP40" i="45" s="1"/>
  <c r="C54" i="45"/>
  <c r="Z36" i="45" s="1"/>
  <c r="AT53" i="45"/>
  <c r="AS53" i="45"/>
  <c r="AQ53" i="45"/>
  <c r="AP53" i="45"/>
  <c r="AO53" i="45"/>
  <c r="AN53" i="45"/>
  <c r="AM53" i="45"/>
  <c r="AL53" i="45"/>
  <c r="AK53" i="45"/>
  <c r="AJ53" i="45"/>
  <c r="AI53" i="45"/>
  <c r="AG53" i="45"/>
  <c r="AD53" i="45"/>
  <c r="AC53" i="45"/>
  <c r="AA53" i="45"/>
  <c r="Z53" i="45"/>
  <c r="Y53" i="45"/>
  <c r="X53" i="45"/>
  <c r="W53" i="45"/>
  <c r="V53" i="45"/>
  <c r="U53" i="45"/>
  <c r="T53" i="45"/>
  <c r="S53" i="45"/>
  <c r="R53" i="45"/>
  <c r="Q53" i="45"/>
  <c r="P53" i="45"/>
  <c r="O53" i="45"/>
  <c r="N53" i="45"/>
  <c r="M53" i="45"/>
  <c r="L53" i="45"/>
  <c r="K53" i="45"/>
  <c r="J53" i="45"/>
  <c r="I53" i="45"/>
  <c r="E53" i="45"/>
  <c r="C53" i="45"/>
  <c r="AU52" i="45"/>
  <c r="AT52" i="45"/>
  <c r="AR52" i="45"/>
  <c r="AQ52" i="45"/>
  <c r="AP52" i="45"/>
  <c r="AO52" i="45"/>
  <c r="AN52" i="45"/>
  <c r="AM52" i="45"/>
  <c r="AL52" i="45"/>
  <c r="AK52" i="45"/>
  <c r="AJ52" i="45"/>
  <c r="AH52" i="45"/>
  <c r="AF52" i="45"/>
  <c r="AE52" i="45"/>
  <c r="AB52" i="45"/>
  <c r="AA52" i="45"/>
  <c r="Z52" i="45"/>
  <c r="Y52" i="45"/>
  <c r="X52" i="45"/>
  <c r="W52" i="45"/>
  <c r="V52" i="45"/>
  <c r="U52" i="45"/>
  <c r="T52" i="45"/>
  <c r="S52" i="45"/>
  <c r="R52" i="45"/>
  <c r="Q52" i="45"/>
  <c r="P52" i="45"/>
  <c r="O52" i="45"/>
  <c r="N52" i="45"/>
  <c r="M52" i="45"/>
  <c r="L52" i="45"/>
  <c r="K52" i="45"/>
  <c r="J52" i="45"/>
  <c r="E52" i="45"/>
  <c r="AD50" i="45" s="1"/>
  <c r="C52" i="45"/>
  <c r="H52" i="45" s="1"/>
  <c r="AU51" i="45"/>
  <c r="AS51" i="45"/>
  <c r="AR51" i="45"/>
  <c r="AQ51" i="45"/>
  <c r="AP51" i="45"/>
  <c r="AO51" i="45"/>
  <c r="AN51" i="45"/>
  <c r="AM51" i="45"/>
  <c r="AL51" i="45"/>
  <c r="AK51" i="45"/>
  <c r="AI51" i="45"/>
  <c r="AH51" i="45"/>
  <c r="AF51" i="45"/>
  <c r="AC51" i="45"/>
  <c r="AB51" i="45"/>
  <c r="AA51" i="45"/>
  <c r="Z51" i="45"/>
  <c r="Y51" i="45"/>
  <c r="X51" i="45"/>
  <c r="W51" i="45"/>
  <c r="V51" i="45"/>
  <c r="U51" i="45"/>
  <c r="T51" i="45"/>
  <c r="S51" i="45"/>
  <c r="R51" i="45"/>
  <c r="Q51" i="45"/>
  <c r="P51" i="45"/>
  <c r="O51" i="45"/>
  <c r="N51" i="45"/>
  <c r="M51" i="45"/>
  <c r="L51" i="45"/>
  <c r="K51" i="45"/>
  <c r="I51" i="45"/>
  <c r="E51" i="45"/>
  <c r="AL41" i="45" s="1"/>
  <c r="C51" i="45"/>
  <c r="V37" i="45" s="1"/>
  <c r="AT50" i="45"/>
  <c r="AS50" i="45"/>
  <c r="AR50" i="45"/>
  <c r="AQ50" i="45"/>
  <c r="AP50" i="45"/>
  <c r="AO50" i="45"/>
  <c r="AN50" i="45"/>
  <c r="AM50" i="45"/>
  <c r="AL50" i="45"/>
  <c r="AK50" i="45"/>
  <c r="AJ50" i="45"/>
  <c r="AG50" i="45"/>
  <c r="AF50" i="45"/>
  <c r="AE50" i="45"/>
  <c r="AC50" i="45"/>
  <c r="AB50" i="45"/>
  <c r="AA50" i="45"/>
  <c r="Z50" i="45"/>
  <c r="Y50" i="45"/>
  <c r="X50" i="45"/>
  <c r="W50" i="45"/>
  <c r="V50" i="45"/>
  <c r="U50" i="45"/>
  <c r="T50" i="45"/>
  <c r="S50" i="45"/>
  <c r="R50" i="45"/>
  <c r="Q50" i="45"/>
  <c r="P50" i="45"/>
  <c r="O50" i="45"/>
  <c r="N50" i="45"/>
  <c r="M50" i="45"/>
  <c r="L50" i="45"/>
  <c r="H50" i="45"/>
  <c r="E50" i="45"/>
  <c r="AP36" i="45" s="1"/>
  <c r="C50" i="45"/>
  <c r="AU49" i="45"/>
  <c r="AT49" i="45"/>
  <c r="AS49" i="45"/>
  <c r="AR49" i="45"/>
  <c r="AQ49" i="45"/>
  <c r="AP49" i="45"/>
  <c r="AO49" i="45"/>
  <c r="AN49" i="45"/>
  <c r="AM49" i="45"/>
  <c r="AK49" i="45"/>
  <c r="AI49" i="45"/>
  <c r="AE49" i="45"/>
  <c r="AC49" i="45"/>
  <c r="AB49" i="45"/>
  <c r="AA49" i="45"/>
  <c r="Z49" i="45"/>
  <c r="Y49" i="45"/>
  <c r="X49" i="45"/>
  <c r="W49" i="45"/>
  <c r="V49" i="45"/>
  <c r="U49" i="45"/>
  <c r="T49" i="45"/>
  <c r="S49" i="45"/>
  <c r="R49" i="45"/>
  <c r="Q49" i="45"/>
  <c r="P49" i="45"/>
  <c r="O49" i="45"/>
  <c r="N49" i="45"/>
  <c r="M49" i="45"/>
  <c r="K49" i="45"/>
  <c r="J49" i="45"/>
  <c r="I49" i="45"/>
  <c r="E49" i="45"/>
  <c r="AJ41" i="45" s="1"/>
  <c r="C49" i="45"/>
  <c r="AU48" i="45"/>
  <c r="AT48" i="45"/>
  <c r="AS48" i="45"/>
  <c r="AR48" i="45"/>
  <c r="AQ48" i="45"/>
  <c r="AP48" i="45"/>
  <c r="AO48" i="45"/>
  <c r="AN48" i="45"/>
  <c r="AL48" i="45"/>
  <c r="AI48" i="45"/>
  <c r="AH48" i="45"/>
  <c r="AF48" i="45"/>
  <c r="AE48" i="45"/>
  <c r="AD48" i="45"/>
  <c r="AB48" i="45"/>
  <c r="AA48" i="45"/>
  <c r="Z48" i="45"/>
  <c r="Y48" i="45"/>
  <c r="X48" i="45"/>
  <c r="W48" i="45"/>
  <c r="V48" i="45"/>
  <c r="U48" i="45"/>
  <c r="T48" i="45"/>
  <c r="S48" i="45"/>
  <c r="R48" i="45"/>
  <c r="Q48" i="45"/>
  <c r="P48" i="45"/>
  <c r="O48" i="45"/>
  <c r="N48" i="45"/>
  <c r="L48" i="45"/>
  <c r="K48" i="45"/>
  <c r="J48" i="45"/>
  <c r="I48" i="45"/>
  <c r="H48" i="45"/>
  <c r="E48" i="45"/>
  <c r="AU47" i="45"/>
  <c r="AT47" i="45"/>
  <c r="AS47" i="45"/>
  <c r="AR47" i="45"/>
  <c r="AQ47" i="45"/>
  <c r="AP47" i="45"/>
  <c r="AO47" i="45"/>
  <c r="AM47" i="45"/>
  <c r="AK47" i="45"/>
  <c r="AJ47" i="45"/>
  <c r="AF47" i="45"/>
  <c r="AE47" i="45"/>
  <c r="AD47" i="45"/>
  <c r="AC47" i="45"/>
  <c r="AB47" i="45"/>
  <c r="AA47" i="45"/>
  <c r="Z47" i="45"/>
  <c r="Y47" i="45"/>
  <c r="X47" i="45"/>
  <c r="W47" i="45"/>
  <c r="V47" i="45"/>
  <c r="U47" i="45"/>
  <c r="T47" i="45"/>
  <c r="S47" i="45"/>
  <c r="R47" i="45"/>
  <c r="Q47" i="45"/>
  <c r="P47" i="45"/>
  <c r="O47" i="45"/>
  <c r="K47" i="45"/>
  <c r="I47" i="45"/>
  <c r="E47" i="45"/>
  <c r="AL37" i="45" s="1"/>
  <c r="C47" i="45"/>
  <c r="N41" i="45" s="1"/>
  <c r="AU46" i="45"/>
  <c r="AT46" i="45"/>
  <c r="AS46" i="45"/>
  <c r="AR46" i="45"/>
  <c r="AQ46" i="45"/>
  <c r="AP46" i="45"/>
  <c r="AN46" i="45"/>
  <c r="AK46" i="45"/>
  <c r="AI46" i="45"/>
  <c r="AH46" i="45"/>
  <c r="AF46" i="45"/>
  <c r="AE46" i="45"/>
  <c r="AD46" i="45"/>
  <c r="AC46" i="45"/>
  <c r="AA46" i="45"/>
  <c r="Z46" i="45"/>
  <c r="Y46" i="45"/>
  <c r="X46" i="45"/>
  <c r="W46" i="45"/>
  <c r="V46" i="45"/>
  <c r="U46" i="45"/>
  <c r="T46" i="45"/>
  <c r="S46" i="45"/>
  <c r="R46" i="45"/>
  <c r="Q46" i="45"/>
  <c r="P46" i="45"/>
  <c r="O46" i="45"/>
  <c r="L46" i="45"/>
  <c r="K46" i="45"/>
  <c r="J46" i="45"/>
  <c r="E46" i="45"/>
  <c r="AH40" i="45" s="1"/>
  <c r="C46" i="45"/>
  <c r="R36" i="45" s="1"/>
  <c r="AU45" i="45"/>
  <c r="AT45" i="45"/>
  <c r="AS45" i="45"/>
  <c r="AR45" i="45"/>
  <c r="AQ45" i="45"/>
  <c r="AP45" i="45"/>
  <c r="AO45" i="45"/>
  <c r="AL45" i="45"/>
  <c r="AK45" i="45"/>
  <c r="AH45" i="45"/>
  <c r="AG45" i="45"/>
  <c r="AF45" i="45"/>
  <c r="AE45" i="45"/>
  <c r="AD45" i="45"/>
  <c r="AB45" i="45"/>
  <c r="AA45" i="45"/>
  <c r="Z45" i="45"/>
  <c r="Y45" i="45"/>
  <c r="X45" i="45"/>
  <c r="W45" i="45"/>
  <c r="V45" i="45"/>
  <c r="U45" i="45"/>
  <c r="T45" i="45"/>
  <c r="S45" i="45"/>
  <c r="R45" i="45"/>
  <c r="Q45" i="45"/>
  <c r="O45" i="45"/>
  <c r="M45" i="45"/>
  <c r="L45" i="45"/>
  <c r="K45" i="45"/>
  <c r="I45" i="45"/>
  <c r="H45" i="45"/>
  <c r="E45" i="45"/>
  <c r="AL35" i="45" s="1"/>
  <c r="C45" i="45"/>
  <c r="AU44" i="45"/>
  <c r="AT44" i="45"/>
  <c r="AS44" i="45"/>
  <c r="AR44" i="45"/>
  <c r="AP44" i="45"/>
  <c r="AL44" i="45"/>
  <c r="AK44" i="45"/>
  <c r="AJ44" i="45"/>
  <c r="AI44" i="45"/>
  <c r="AH44" i="45"/>
  <c r="AG44" i="45"/>
  <c r="AF44" i="45"/>
  <c r="AE44" i="45"/>
  <c r="AC44" i="45"/>
  <c r="AB44" i="45"/>
  <c r="AA44" i="45"/>
  <c r="Z44" i="45"/>
  <c r="Y44" i="45"/>
  <c r="X44" i="45"/>
  <c r="W44" i="45"/>
  <c r="V44" i="45"/>
  <c r="U44" i="45"/>
  <c r="T44" i="45"/>
  <c r="S44" i="45"/>
  <c r="R44" i="45"/>
  <c r="O44" i="45"/>
  <c r="N44" i="45"/>
  <c r="M44" i="45"/>
  <c r="L44" i="45"/>
  <c r="J44" i="45"/>
  <c r="I44" i="45"/>
  <c r="E44" i="45"/>
  <c r="C44" i="45"/>
  <c r="U31" i="45" s="1"/>
  <c r="AU43" i="45"/>
  <c r="AT43" i="45"/>
  <c r="AS43" i="45"/>
  <c r="AQ43" i="45"/>
  <c r="AO43" i="45"/>
  <c r="AN43" i="45"/>
  <c r="AJ43" i="45"/>
  <c r="AI43" i="45"/>
  <c r="AH43" i="45"/>
  <c r="AG43" i="45"/>
  <c r="AF43" i="45"/>
  <c r="AE43" i="45"/>
  <c r="AB43" i="45"/>
  <c r="AA43" i="45"/>
  <c r="Z43" i="45"/>
  <c r="Y43" i="45"/>
  <c r="X43" i="45"/>
  <c r="W43" i="45"/>
  <c r="V43" i="45"/>
  <c r="U43" i="45"/>
  <c r="T43" i="45"/>
  <c r="S43" i="45"/>
  <c r="Q43" i="45"/>
  <c r="O43" i="45"/>
  <c r="N43" i="45"/>
  <c r="M43" i="45"/>
  <c r="J43" i="45"/>
  <c r="E43" i="45"/>
  <c r="C43" i="45"/>
  <c r="N37" i="45" s="1"/>
  <c r="AU42" i="45"/>
  <c r="AT42" i="45"/>
  <c r="AR42" i="45"/>
  <c r="AQ42" i="45"/>
  <c r="AO42" i="45"/>
  <c r="AL42" i="45"/>
  <c r="AK42" i="45"/>
  <c r="AJ42" i="45"/>
  <c r="AI42" i="45"/>
  <c r="AH42" i="45"/>
  <c r="AG42" i="45"/>
  <c r="AD42" i="45"/>
  <c r="AC42" i="45"/>
  <c r="AA42" i="45"/>
  <c r="Z42" i="45"/>
  <c r="Y42" i="45"/>
  <c r="X42" i="45"/>
  <c r="W42" i="45"/>
  <c r="V42" i="45"/>
  <c r="U42" i="45"/>
  <c r="T42" i="45"/>
  <c r="Q42" i="45"/>
  <c r="P42" i="45"/>
  <c r="O42" i="45"/>
  <c r="N42" i="45"/>
  <c r="L42" i="45"/>
  <c r="K42" i="45"/>
  <c r="I42" i="45"/>
  <c r="H42" i="45"/>
  <c r="E42" i="45"/>
  <c r="AH36" i="45" s="1"/>
  <c r="AU41" i="45"/>
  <c r="AS41" i="45"/>
  <c r="AQ41" i="45"/>
  <c r="AP41" i="45"/>
  <c r="AM41" i="45"/>
  <c r="AK41" i="45"/>
  <c r="AI41" i="45"/>
  <c r="AH41" i="45"/>
  <c r="AE41" i="45"/>
  <c r="AD41" i="45"/>
  <c r="AC41" i="45"/>
  <c r="AA41" i="45"/>
  <c r="Z41" i="45"/>
  <c r="Y41" i="45"/>
  <c r="X41" i="45"/>
  <c r="W41" i="45"/>
  <c r="V41" i="45"/>
  <c r="U41" i="45"/>
  <c r="S41" i="45"/>
  <c r="R41" i="45"/>
  <c r="Q41" i="45"/>
  <c r="P41" i="45"/>
  <c r="O41" i="45"/>
  <c r="M41" i="45"/>
  <c r="L41" i="45"/>
  <c r="J41" i="45"/>
  <c r="I41" i="45"/>
  <c r="H41" i="45"/>
  <c r="E41" i="45"/>
  <c r="AD39" i="45" s="1"/>
  <c r="AT40" i="45"/>
  <c r="AR40" i="45"/>
  <c r="AQ40" i="45"/>
  <c r="AN40" i="45"/>
  <c r="AM40" i="45"/>
  <c r="AL40" i="45"/>
  <c r="AJ40" i="45"/>
  <c r="AI40" i="45"/>
  <c r="AF40" i="45"/>
  <c r="AE40" i="45"/>
  <c r="AD40" i="45"/>
  <c r="AC40" i="45"/>
  <c r="AA40" i="45"/>
  <c r="Z40" i="45"/>
  <c r="Y40" i="45"/>
  <c r="X40" i="45"/>
  <c r="W40" i="45"/>
  <c r="V40" i="45"/>
  <c r="R40" i="45"/>
  <c r="Q40" i="45"/>
  <c r="P40" i="45"/>
  <c r="N40" i="45"/>
  <c r="M40" i="45"/>
  <c r="K40" i="45"/>
  <c r="J40" i="45"/>
  <c r="I40" i="45"/>
  <c r="H40" i="45"/>
  <c r="E40" i="45"/>
  <c r="AH34" i="45" s="1"/>
  <c r="AU39" i="45"/>
  <c r="AS39" i="45"/>
  <c r="AR39" i="45"/>
  <c r="AO39" i="45"/>
  <c r="AN39" i="45"/>
  <c r="AM39" i="45"/>
  <c r="AK39" i="45"/>
  <c r="AJ39" i="45"/>
  <c r="AG39" i="45"/>
  <c r="AF39" i="45"/>
  <c r="AE39" i="45"/>
  <c r="AA39" i="45"/>
  <c r="Z39" i="45"/>
  <c r="Y39" i="45"/>
  <c r="X39" i="45"/>
  <c r="W39" i="45"/>
  <c r="U39" i="45"/>
  <c r="S39" i="45"/>
  <c r="R39" i="45"/>
  <c r="Q39" i="45"/>
  <c r="N39" i="45"/>
  <c r="K39" i="45"/>
  <c r="J39" i="45"/>
  <c r="I39" i="45"/>
  <c r="H39" i="45"/>
  <c r="E39" i="45"/>
  <c r="AD37" i="45" s="1"/>
  <c r="AT38" i="45"/>
  <c r="AS38" i="45"/>
  <c r="AO38" i="45"/>
  <c r="AN38" i="45"/>
  <c r="AM38" i="45"/>
  <c r="AL38" i="45"/>
  <c r="AK38" i="45"/>
  <c r="AJ38" i="45"/>
  <c r="AG38" i="45"/>
  <c r="AF38" i="45"/>
  <c r="AE38" i="45"/>
  <c r="AD38" i="45"/>
  <c r="AB38" i="45"/>
  <c r="AA38" i="45"/>
  <c r="Z38" i="45"/>
  <c r="Y38" i="45"/>
  <c r="X38" i="45"/>
  <c r="V38" i="45"/>
  <c r="T38" i="45"/>
  <c r="S38" i="45"/>
  <c r="R38" i="45"/>
  <c r="O38" i="45"/>
  <c r="L38" i="45"/>
  <c r="K38" i="45"/>
  <c r="J38" i="45"/>
  <c r="I38" i="45"/>
  <c r="H38" i="45"/>
  <c r="E38" i="45"/>
  <c r="AU37" i="45"/>
  <c r="AQ37" i="45"/>
  <c r="AP37" i="45"/>
  <c r="AO37" i="45"/>
  <c r="AM37" i="45"/>
  <c r="AK37" i="45"/>
  <c r="AI37" i="45"/>
  <c r="AH37" i="45"/>
  <c r="AG37" i="45"/>
  <c r="AF37" i="45"/>
  <c r="AC37" i="45"/>
  <c r="AB37" i="45"/>
  <c r="AA37" i="45"/>
  <c r="Z37" i="45"/>
  <c r="Y37" i="45"/>
  <c r="W37" i="45"/>
  <c r="U37" i="45"/>
  <c r="T37" i="45"/>
  <c r="S37" i="45"/>
  <c r="Q37" i="45"/>
  <c r="P37" i="45"/>
  <c r="M37" i="45"/>
  <c r="L37" i="45"/>
  <c r="K37" i="45"/>
  <c r="J37" i="45"/>
  <c r="I37" i="45"/>
  <c r="H37" i="45"/>
  <c r="E37" i="45"/>
  <c r="AD35" i="45" s="1"/>
  <c r="AT36" i="45"/>
  <c r="AS36" i="45"/>
  <c r="AR36" i="45"/>
  <c r="AQ36" i="45"/>
  <c r="AO36" i="45"/>
  <c r="AN36" i="45"/>
  <c r="AM36" i="45"/>
  <c r="AK36" i="45"/>
  <c r="AJ36" i="45"/>
  <c r="AI36" i="45"/>
  <c r="AG36" i="45"/>
  <c r="AE36" i="45"/>
  <c r="AD36" i="45"/>
  <c r="AB36" i="45"/>
  <c r="AA36" i="45"/>
  <c r="X36" i="45"/>
  <c r="V36" i="45"/>
  <c r="U36" i="45"/>
  <c r="T36" i="45"/>
  <c r="Q36" i="45"/>
  <c r="O36" i="45"/>
  <c r="N36" i="45"/>
  <c r="M36" i="45"/>
  <c r="L36" i="45"/>
  <c r="K36" i="45"/>
  <c r="J36" i="45"/>
  <c r="I36" i="45"/>
  <c r="H36" i="45"/>
  <c r="E36" i="45"/>
  <c r="AF32" i="45" s="1"/>
  <c r="AS35" i="45"/>
  <c r="AR35" i="45"/>
  <c r="AQ35" i="45"/>
  <c r="AP35" i="45"/>
  <c r="AO35" i="45"/>
  <c r="AN35" i="45"/>
  <c r="AK35" i="45"/>
  <c r="AJ35" i="45"/>
  <c r="AI35" i="45"/>
  <c r="AH35" i="45"/>
  <c r="AE35" i="45"/>
  <c r="AC35" i="45"/>
  <c r="AA35" i="45"/>
  <c r="Z35" i="45"/>
  <c r="Y35" i="45"/>
  <c r="W35" i="45"/>
  <c r="U35" i="45"/>
  <c r="R35" i="45"/>
  <c r="Q35" i="45"/>
  <c r="P35" i="45"/>
  <c r="O35" i="45"/>
  <c r="N35" i="45"/>
  <c r="M35" i="45"/>
  <c r="L35" i="45"/>
  <c r="K35" i="45"/>
  <c r="J35" i="45"/>
  <c r="I35" i="45"/>
  <c r="H35" i="45"/>
  <c r="E35" i="45"/>
  <c r="AD33" i="45" s="1"/>
  <c r="AU34" i="45"/>
  <c r="AS34" i="45"/>
  <c r="AR34" i="45"/>
  <c r="AQ34" i="45"/>
  <c r="AP34" i="45"/>
  <c r="AO34" i="45"/>
  <c r="AM34" i="45"/>
  <c r="AL34" i="45"/>
  <c r="AK34" i="45"/>
  <c r="AJ34" i="45"/>
  <c r="AI34" i="45"/>
  <c r="AF34" i="45"/>
  <c r="AE34" i="45"/>
  <c r="AD34" i="45"/>
  <c r="AB34" i="45"/>
  <c r="AA34" i="45"/>
  <c r="Z34" i="45"/>
  <c r="X34" i="45"/>
  <c r="W34" i="45"/>
  <c r="V34" i="45"/>
  <c r="T34" i="45"/>
  <c r="S34" i="45"/>
  <c r="Q34" i="45"/>
  <c r="P34" i="45"/>
  <c r="O34" i="45"/>
  <c r="N34" i="45"/>
  <c r="M34" i="45"/>
  <c r="L34" i="45"/>
  <c r="K34" i="45"/>
  <c r="J34" i="45"/>
  <c r="I34" i="45"/>
  <c r="H34" i="45"/>
  <c r="E34" i="45"/>
  <c r="AU33" i="45"/>
  <c r="AT33" i="45"/>
  <c r="AS33" i="45"/>
  <c r="AR33" i="45"/>
  <c r="AQ33" i="45"/>
  <c r="AP33" i="45"/>
  <c r="AN33" i="45"/>
  <c r="AM33" i="45"/>
  <c r="AL33" i="45"/>
  <c r="AK33" i="45"/>
  <c r="AJ33" i="45"/>
  <c r="AH33" i="45"/>
  <c r="AG33" i="45"/>
  <c r="AF33" i="45"/>
  <c r="AE33" i="45"/>
  <c r="AC33" i="45"/>
  <c r="AA33" i="45"/>
  <c r="Z33" i="45"/>
  <c r="Y33" i="45"/>
  <c r="X33" i="45"/>
  <c r="W33" i="45"/>
  <c r="U33" i="45"/>
  <c r="T33" i="45"/>
  <c r="R33" i="45"/>
  <c r="Q33" i="45"/>
  <c r="P33" i="45"/>
  <c r="O33" i="45"/>
  <c r="N33" i="45"/>
  <c r="M33" i="45"/>
  <c r="L33" i="45"/>
  <c r="K33" i="45"/>
  <c r="J33" i="45"/>
  <c r="I33" i="45"/>
  <c r="H33" i="45"/>
  <c r="E33" i="45"/>
  <c r="AD31" i="45" s="1"/>
  <c r="AU32" i="45"/>
  <c r="AT32" i="45"/>
  <c r="AR32" i="45"/>
  <c r="AQ32" i="45"/>
  <c r="AN32" i="45"/>
  <c r="AM32" i="45"/>
  <c r="AL32" i="45"/>
  <c r="AI32" i="45"/>
  <c r="AH32" i="45"/>
  <c r="AE32" i="45"/>
  <c r="AD32" i="45"/>
  <c r="AB32" i="45"/>
  <c r="AA32" i="45"/>
  <c r="Z32" i="45"/>
  <c r="Y32" i="45"/>
  <c r="X32" i="45"/>
  <c r="V32" i="45"/>
  <c r="U32" i="45"/>
  <c r="S32" i="45"/>
  <c r="R32" i="45"/>
  <c r="Q32" i="45"/>
  <c r="P32" i="45"/>
  <c r="O32" i="45"/>
  <c r="N32" i="45"/>
  <c r="M32" i="45"/>
  <c r="L32" i="45"/>
  <c r="K32" i="45"/>
  <c r="J32" i="45"/>
  <c r="I32" i="45"/>
  <c r="H32" i="45"/>
  <c r="F32" i="45"/>
  <c r="F33" i="45" s="1"/>
  <c r="F34" i="45" s="1"/>
  <c r="F35" i="45" s="1"/>
  <c r="F36" i="45" s="1"/>
  <c r="F37" i="45" s="1"/>
  <c r="F38" i="45" s="1"/>
  <c r="F39" i="45" s="1"/>
  <c r="F40" i="45" s="1"/>
  <c r="F41" i="45" s="1"/>
  <c r="F42" i="45" s="1"/>
  <c r="F43" i="45" s="1"/>
  <c r="F44" i="45" s="1"/>
  <c r="F45" i="45" s="1"/>
  <c r="F46" i="45" s="1"/>
  <c r="F47" i="45" s="1"/>
  <c r="F48" i="45" s="1"/>
  <c r="F49" i="45" s="1"/>
  <c r="F50" i="45" s="1"/>
  <c r="F51" i="45" s="1"/>
  <c r="F52" i="45" s="1"/>
  <c r="F53" i="45" s="1"/>
  <c r="F54" i="45" s="1"/>
  <c r="F55" i="45" s="1"/>
  <c r="F56" i="45" s="1"/>
  <c r="F57" i="45" s="1"/>
  <c r="F58" i="45" s="1"/>
  <c r="F59" i="45" s="1"/>
  <c r="F60" i="45" s="1"/>
  <c r="F61" i="45" s="1"/>
  <c r="F62" i="45" s="1"/>
  <c r="F63" i="45" s="1"/>
  <c r="F64" i="45" s="1"/>
  <c r="F65" i="45" s="1"/>
  <c r="F66" i="45" s="1"/>
  <c r="F67" i="45" s="1"/>
  <c r="F68" i="45" s="1"/>
  <c r="F69" i="45" s="1"/>
  <c r="F70" i="45" s="1"/>
  <c r="E32" i="45"/>
  <c r="D32" i="45"/>
  <c r="G32" i="45" s="1"/>
  <c r="AU31" i="45"/>
  <c r="AT31" i="45"/>
  <c r="AS31" i="45"/>
  <c r="AR31" i="45"/>
  <c r="AP31" i="45"/>
  <c r="AO31" i="45"/>
  <c r="AN31" i="45"/>
  <c r="AM31" i="45"/>
  <c r="AL31" i="45"/>
  <c r="AI31" i="45"/>
  <c r="AH31" i="45"/>
  <c r="AF31" i="45"/>
  <c r="AE31" i="45"/>
  <c r="AC31" i="45"/>
  <c r="AB31" i="45"/>
  <c r="AA31" i="45"/>
  <c r="Z31" i="45"/>
  <c r="Y31" i="45"/>
  <c r="W31" i="45"/>
  <c r="V31" i="45"/>
  <c r="T31" i="45"/>
  <c r="S31" i="45"/>
  <c r="R31" i="45"/>
  <c r="Q31" i="45"/>
  <c r="P31" i="45"/>
  <c r="O31" i="45"/>
  <c r="N31" i="45"/>
  <c r="M31" i="45"/>
  <c r="L31" i="45"/>
  <c r="K31" i="45"/>
  <c r="J31" i="45"/>
  <c r="I31" i="45"/>
  <c r="H31" i="45"/>
  <c r="G31" i="45"/>
  <c r="E31" i="45"/>
  <c r="AB27" i="45"/>
  <c r="AA27" i="45"/>
  <c r="Z27" i="45"/>
  <c r="Y27" i="45"/>
  <c r="X27" i="45"/>
  <c r="W27" i="45"/>
  <c r="V27" i="45"/>
  <c r="U27" i="45"/>
  <c r="T27" i="45"/>
  <c r="S27" i="45"/>
  <c r="R27" i="45"/>
  <c r="Q27" i="45"/>
  <c r="P27" i="45"/>
  <c r="O27" i="45"/>
  <c r="N27" i="45"/>
  <c r="M27" i="45"/>
  <c r="L27" i="45"/>
  <c r="K27" i="45"/>
  <c r="J27" i="45"/>
  <c r="I27" i="45"/>
  <c r="H27" i="45"/>
  <c r="O15" i="45"/>
  <c r="I12" i="45"/>
  <c r="H12" i="45"/>
  <c r="O7" i="45"/>
  <c r="J4" i="45"/>
  <c r="J12" i="45" s="1"/>
  <c r="Q4" i="45" l="1"/>
  <c r="Q12" i="45" s="1"/>
  <c r="I6" i="45"/>
  <c r="I14" i="45" s="1"/>
  <c r="L7" i="45"/>
  <c r="L15" i="45" s="1"/>
  <c r="O4" i="45"/>
  <c r="O12" i="45" s="1"/>
  <c r="Y5" i="45"/>
  <c r="Y13" i="45" s="1"/>
  <c r="L5" i="45"/>
  <c r="L13" i="45" s="1"/>
  <c r="P5" i="45"/>
  <c r="P13" i="45" s="1"/>
  <c r="I52" i="45"/>
  <c r="K50" i="45"/>
  <c r="M48" i="45"/>
  <c r="V39" i="45"/>
  <c r="AC58" i="45"/>
  <c r="AD57" i="45"/>
  <c r="AT41" i="45"/>
  <c r="AG67" i="45"/>
  <c r="AO59" i="45"/>
  <c r="AB72" i="45"/>
  <c r="AK63" i="45"/>
  <c r="F72" i="45"/>
  <c r="F73" i="45" s="1"/>
  <c r="F74" i="45" s="1"/>
  <c r="F75" i="45" s="1"/>
  <c r="F76" i="45" s="1"/>
  <c r="F77" i="45" s="1"/>
  <c r="F78" i="45" s="1"/>
  <c r="F79" i="45" s="1"/>
  <c r="F80" i="45" s="1"/>
  <c r="F81" i="45" s="1"/>
  <c r="F82" i="45" s="1"/>
  <c r="F83" i="45" s="1"/>
  <c r="F84" i="45" s="1"/>
  <c r="F85" i="45" s="1"/>
  <c r="F86" i="45" s="1"/>
  <c r="F87" i="45" s="1"/>
  <c r="F88" i="45" s="1"/>
  <c r="F89" i="45" s="1"/>
  <c r="F90" i="45" s="1"/>
  <c r="F91" i="45" s="1"/>
  <c r="F92" i="45" s="1"/>
  <c r="F93" i="45" s="1"/>
  <c r="F94" i="45" s="1"/>
  <c r="F95" i="45" s="1"/>
  <c r="F96" i="45" s="1"/>
  <c r="F97" i="45" s="1"/>
  <c r="F98" i="45" s="1"/>
  <c r="F99" i="45" s="1"/>
  <c r="F100" i="45" s="1"/>
  <c r="F101" i="45" s="1"/>
  <c r="F102" i="45" s="1"/>
  <c r="F103" i="45" s="1"/>
  <c r="F104" i="45" s="1"/>
  <c r="F105" i="45" s="1"/>
  <c r="F106" i="45" s="1"/>
  <c r="F107" i="45" s="1"/>
  <c r="F108" i="45" s="1"/>
  <c r="F109" i="45" s="1"/>
  <c r="F110" i="45" s="1"/>
  <c r="AE69" i="45"/>
  <c r="AN60" i="45"/>
  <c r="I93" i="45"/>
  <c r="K91" i="45"/>
  <c r="M89" i="45"/>
  <c r="AA75" i="45"/>
  <c r="Q85" i="45"/>
  <c r="T82" i="45"/>
  <c r="S83" i="45"/>
  <c r="J92" i="45"/>
  <c r="W79" i="45"/>
  <c r="X78" i="45"/>
  <c r="AC98" i="45"/>
  <c r="AD97" i="45"/>
  <c r="AG94" i="45"/>
  <c r="AI92" i="45"/>
  <c r="AK90" i="45"/>
  <c r="AE96" i="45"/>
  <c r="AB99" i="45"/>
  <c r="AF95" i="45"/>
  <c r="AU80" i="45"/>
  <c r="AP85" i="45"/>
  <c r="AQ84" i="45"/>
  <c r="AT81" i="45"/>
  <c r="AR83" i="45"/>
  <c r="AS82" i="45"/>
  <c r="AL89" i="45"/>
  <c r="AC102" i="45"/>
  <c r="AE100" i="45"/>
  <c r="AL93" i="45"/>
  <c r="AN91" i="45"/>
  <c r="AP89" i="45"/>
  <c r="AF99" i="45"/>
  <c r="AG98" i="45"/>
  <c r="AB103" i="45"/>
  <c r="AH97" i="45"/>
  <c r="AJ95" i="45"/>
  <c r="AK94" i="45"/>
  <c r="AO90" i="45"/>
  <c r="AQ88" i="45"/>
  <c r="AR87" i="45"/>
  <c r="AI96" i="45"/>
  <c r="AT85" i="45"/>
  <c r="X31" i="45"/>
  <c r="T32" i="45"/>
  <c r="T4" i="45" s="1"/>
  <c r="T12" i="45" s="1"/>
  <c r="AJ32" i="45"/>
  <c r="S36" i="45"/>
  <c r="AB39" i="45"/>
  <c r="S40" i="45"/>
  <c r="AS40" i="45"/>
  <c r="AR41" i="45"/>
  <c r="S42" i="45"/>
  <c r="AD44" i="45"/>
  <c r="J45" i="45"/>
  <c r="AO46" i="45"/>
  <c r="L47" i="45"/>
  <c r="AG49" i="45"/>
  <c r="J51" i="45"/>
  <c r="AB53" i="45"/>
  <c r="AD51" i="45"/>
  <c r="AF49" i="45"/>
  <c r="AT35" i="45"/>
  <c r="AU53" i="45"/>
  <c r="AL46" i="45"/>
  <c r="AN44" i="45"/>
  <c r="AP42" i="45"/>
  <c r="AE56" i="45"/>
  <c r="AL59" i="45"/>
  <c r="AK67" i="45"/>
  <c r="AB69" i="45"/>
  <c r="AO70" i="45"/>
  <c r="AE73" i="45"/>
  <c r="K5" i="45" s="1"/>
  <c r="K13" i="45" s="1"/>
  <c r="U81" i="45"/>
  <c r="AD81" i="45"/>
  <c r="N83" i="45"/>
  <c r="AI81" i="45"/>
  <c r="AQ73" i="45"/>
  <c r="AB88" i="45"/>
  <c r="AC87" i="45"/>
  <c r="AD86" i="45"/>
  <c r="AJ80" i="45"/>
  <c r="AS71" i="45"/>
  <c r="AE85" i="45"/>
  <c r="AF84" i="45"/>
  <c r="AR72" i="45"/>
  <c r="AJ91" i="45"/>
  <c r="AE93" i="45"/>
  <c r="AB94" i="45"/>
  <c r="AD92" i="45"/>
  <c r="AF90" i="45"/>
  <c r="AH88" i="45"/>
  <c r="AQ79" i="45"/>
  <c r="AC93" i="45"/>
  <c r="AE91" i="45"/>
  <c r="AS77" i="45"/>
  <c r="AU75" i="45"/>
  <c r="AG89" i="45"/>
  <c r="AR78" i="45"/>
  <c r="AT76" i="45"/>
  <c r="AI87" i="45"/>
  <c r="AK85" i="45"/>
  <c r="AO81" i="45"/>
  <c r="S116" i="45"/>
  <c r="N121" i="45"/>
  <c r="V113" i="45"/>
  <c r="H127" i="45"/>
  <c r="J125" i="45"/>
  <c r="L123" i="45"/>
  <c r="Q118" i="45"/>
  <c r="O120" i="45"/>
  <c r="W112" i="45"/>
  <c r="R117" i="45"/>
  <c r="K124" i="45"/>
  <c r="P119" i="45"/>
  <c r="M122" i="45"/>
  <c r="T115" i="45"/>
  <c r="U114" i="45"/>
  <c r="Z109" i="45"/>
  <c r="I126" i="45"/>
  <c r="X111" i="45"/>
  <c r="X6" i="45" s="1"/>
  <c r="X14" i="45" s="1"/>
  <c r="AC133" i="45"/>
  <c r="AE131" i="45"/>
  <c r="AG129" i="45"/>
  <c r="AU115" i="45"/>
  <c r="AP120" i="45"/>
  <c r="AS117" i="45"/>
  <c r="AD132" i="45"/>
  <c r="AF130" i="45"/>
  <c r="AH128" i="45"/>
  <c r="AQ119" i="45"/>
  <c r="AN122" i="45"/>
  <c r="AO121" i="45"/>
  <c r="AK125" i="45"/>
  <c r="AR118" i="45"/>
  <c r="AG31" i="45"/>
  <c r="AC32" i="45"/>
  <c r="AK32" i="45"/>
  <c r="AS32" i="45"/>
  <c r="AO33" i="45"/>
  <c r="U34" i="45"/>
  <c r="U4" i="45" s="1"/>
  <c r="U12" i="45" s="1"/>
  <c r="AC34" i="45"/>
  <c r="AT34" i="45"/>
  <c r="S35" i="45"/>
  <c r="AB35" i="45"/>
  <c r="AU35" i="45"/>
  <c r="AA4" i="45" s="1"/>
  <c r="AA12" i="45" s="1"/>
  <c r="AC36" i="45"/>
  <c r="AL36" i="45"/>
  <c r="AU36" i="45"/>
  <c r="AE37" i="45"/>
  <c r="K4" i="45" s="1"/>
  <c r="K12" i="45" s="1"/>
  <c r="AN37" i="45"/>
  <c r="M38" i="45"/>
  <c r="U38" i="45"/>
  <c r="AC38" i="45"/>
  <c r="AU38" i="45"/>
  <c r="L39" i="45"/>
  <c r="L4" i="45" s="1"/>
  <c r="L12" i="45" s="1"/>
  <c r="T39" i="45"/>
  <c r="AC39" i="45"/>
  <c r="L40" i="45"/>
  <c r="T40" i="45"/>
  <c r="AB40" i="45"/>
  <c r="AK40" i="45"/>
  <c r="K41" i="45"/>
  <c r="T41" i="45"/>
  <c r="AB41" i="45"/>
  <c r="AB42" i="45"/>
  <c r="AS42" i="45"/>
  <c r="H43" i="45"/>
  <c r="P43" i="45"/>
  <c r="AP43" i="45"/>
  <c r="AC43" i="45"/>
  <c r="AH38" i="45"/>
  <c r="AM44" i="45"/>
  <c r="AJ45" i="45"/>
  <c r="H46" i="45"/>
  <c r="AG46" i="45"/>
  <c r="M47" i="45"/>
  <c r="AJ48" i="45"/>
  <c r="AH49" i="45"/>
  <c r="AU50" i="45"/>
  <c r="AJ51" i="45"/>
  <c r="AE53" i="45"/>
  <c r="AB54" i="45"/>
  <c r="AS54" i="45"/>
  <c r="AP55" i="45"/>
  <c r="AP57" i="45"/>
  <c r="AP60" i="45"/>
  <c r="AM61" i="45"/>
  <c r="AO62" i="45"/>
  <c r="AT64" i="45"/>
  <c r="AI65" i="45"/>
  <c r="AQ66" i="45"/>
  <c r="AF68" i="45"/>
  <c r="AN71" i="45"/>
  <c r="V76" i="45"/>
  <c r="AI76" i="45"/>
  <c r="AE74" i="45"/>
  <c r="AK68" i="45"/>
  <c r="AS60" i="45"/>
  <c r="AB77" i="45"/>
  <c r="AC76" i="45"/>
  <c r="AI70" i="45"/>
  <c r="AJ69" i="45"/>
  <c r="AL67" i="45"/>
  <c r="AM66" i="45"/>
  <c r="AN65" i="45"/>
  <c r="AH71" i="45"/>
  <c r="AG72" i="45"/>
  <c r="M5" i="45" s="1"/>
  <c r="M13" i="45" s="1"/>
  <c r="AP63" i="45"/>
  <c r="AG77" i="45"/>
  <c r="AD79" i="45"/>
  <c r="AP80" i="45"/>
  <c r="O76" i="45"/>
  <c r="O5" i="45" s="1"/>
  <c r="O13" i="45" s="1"/>
  <c r="U70" i="45"/>
  <c r="J81" i="45"/>
  <c r="S72" i="45"/>
  <c r="R73" i="45"/>
  <c r="R5" i="45" s="1"/>
  <c r="R13" i="45" s="1"/>
  <c r="H83" i="45"/>
  <c r="I82" i="45"/>
  <c r="P75" i="45"/>
  <c r="AO86" i="45"/>
  <c r="AM76" i="45"/>
  <c r="AS70" i="45"/>
  <c r="AJ79" i="45"/>
  <c r="AK78" i="45"/>
  <c r="AU68" i="45"/>
  <c r="AB87" i="45"/>
  <c r="AC86" i="45"/>
  <c r="AI80" i="45"/>
  <c r="AH81" i="45"/>
  <c r="AR71" i="45"/>
  <c r="AF83" i="45"/>
  <c r="AG82" i="45"/>
  <c r="AP73" i="45"/>
  <c r="AN87" i="45"/>
  <c r="AI89" i="45"/>
  <c r="L90" i="45"/>
  <c r="AM92" i="45"/>
  <c r="N87" i="45"/>
  <c r="P85" i="45"/>
  <c r="R83" i="45"/>
  <c r="W78" i="45"/>
  <c r="Q84" i="45"/>
  <c r="T81" i="45"/>
  <c r="S82" i="45"/>
  <c r="Z75" i="45"/>
  <c r="AA74" i="45"/>
  <c r="J91" i="45"/>
  <c r="K90" i="45"/>
  <c r="L89" i="45"/>
  <c r="X77" i="45"/>
  <c r="Y76" i="45"/>
  <c r="H94" i="45"/>
  <c r="AK116" i="45"/>
  <c r="AI120" i="45"/>
  <c r="AL117" i="45"/>
  <c r="AC126" i="45"/>
  <c r="AE124" i="45"/>
  <c r="AG122" i="45"/>
  <c r="AM116" i="45"/>
  <c r="AS110" i="45"/>
  <c r="AK118" i="45"/>
  <c r="AO114" i="45"/>
  <c r="AB127" i="45"/>
  <c r="AP113" i="45"/>
  <c r="AT109" i="45"/>
  <c r="AN115" i="45"/>
  <c r="AQ112" i="45"/>
  <c r="J127" i="45"/>
  <c r="L125" i="45"/>
  <c r="N123" i="45"/>
  <c r="S118" i="45"/>
  <c r="H129" i="45"/>
  <c r="V115" i="45"/>
  <c r="Q120" i="45"/>
  <c r="K126" i="45"/>
  <c r="M124" i="45"/>
  <c r="O122" i="45"/>
  <c r="W114" i="45"/>
  <c r="X113" i="45"/>
  <c r="U116" i="45"/>
  <c r="AA110" i="45"/>
  <c r="Y112" i="45"/>
  <c r="R119" i="45"/>
  <c r="Z111" i="45"/>
  <c r="AC56" i="45"/>
  <c r="AE54" i="45"/>
  <c r="AG52" i="45"/>
  <c r="AI50" i="45"/>
  <c r="AK48" i="45"/>
  <c r="AT39" i="45"/>
  <c r="I43" i="45"/>
  <c r="AO44" i="45"/>
  <c r="I46" i="45"/>
  <c r="AF53" i="45"/>
  <c r="G74" i="45"/>
  <c r="D75" i="45"/>
  <c r="V80" i="45"/>
  <c r="AF166" i="45"/>
  <c r="AP156" i="45"/>
  <c r="AK161" i="45"/>
  <c r="AS153" i="45"/>
  <c r="AN158" i="45"/>
  <c r="AB170" i="45"/>
  <c r="AO157" i="45"/>
  <c r="AL160" i="45"/>
  <c r="AQ155" i="45"/>
  <c r="AI163" i="45"/>
  <c r="AR154" i="45"/>
  <c r="AD168" i="45"/>
  <c r="AT152" i="45"/>
  <c r="AC169" i="45"/>
  <c r="AH164" i="45"/>
  <c r="AM159" i="45"/>
  <c r="AG165" i="45"/>
  <c r="AJ162" i="45"/>
  <c r="AE167" i="45"/>
  <c r="AQ31" i="45"/>
  <c r="AN34" i="45"/>
  <c r="O37" i="45"/>
  <c r="X37" i="45"/>
  <c r="R43" i="45"/>
  <c r="AR43" i="45"/>
  <c r="Q44" i="45"/>
  <c r="AC45" i="45"/>
  <c r="AJ49" i="45"/>
  <c r="AP61" i="45"/>
  <c r="AJ64" i="45"/>
  <c r="AL65" i="45"/>
  <c r="AH66" i="45"/>
  <c r="AC68" i="45"/>
  <c r="AK60" i="45"/>
  <c r="AD67" i="45"/>
  <c r="AE66" i="45"/>
  <c r="AF65" i="45"/>
  <c r="AI62" i="45"/>
  <c r="AO56" i="45"/>
  <c r="AR53" i="45"/>
  <c r="AT51" i="45"/>
  <c r="AD70" i="45"/>
  <c r="AG69" i="45"/>
  <c r="AO61" i="45"/>
  <c r="AC73" i="45"/>
  <c r="AN62" i="45"/>
  <c r="AB74" i="45"/>
  <c r="AI67" i="45"/>
  <c r="AK65" i="45"/>
  <c r="AR58" i="45"/>
  <c r="Y77" i="45"/>
  <c r="AU84" i="45"/>
  <c r="AM88" i="45"/>
  <c r="AB93" i="45"/>
  <c r="AI86" i="45"/>
  <c r="AK84" i="45"/>
  <c r="AM82" i="45"/>
  <c r="AU74" i="45"/>
  <c r="AD91" i="45"/>
  <c r="AE90" i="45"/>
  <c r="AR77" i="45"/>
  <c r="AT75" i="45"/>
  <c r="AF89" i="45"/>
  <c r="AP79" i="45"/>
  <c r="AQ78" i="45"/>
  <c r="AS76" i="45"/>
  <c r="AO80" i="45"/>
  <c r="AH183" i="45"/>
  <c r="AP175" i="45"/>
  <c r="AR173" i="45"/>
  <c r="AT171" i="45"/>
  <c r="AI182" i="45"/>
  <c r="AO176" i="45"/>
  <c r="AG184" i="45"/>
  <c r="AN177" i="45"/>
  <c r="AK180" i="45"/>
  <c r="AD187" i="45"/>
  <c r="AJ181" i="45"/>
  <c r="AM178" i="45"/>
  <c r="AB189" i="45"/>
  <c r="AF185" i="45"/>
  <c r="AU170" i="45"/>
  <c r="AE186" i="45"/>
  <c r="AL179" i="45"/>
  <c r="AS172" i="45"/>
  <c r="AQ174" i="45"/>
  <c r="AJ31" i="45"/>
  <c r="D33" i="45"/>
  <c r="AB33" i="45"/>
  <c r="AF35" i="45"/>
  <c r="W36" i="45"/>
  <c r="AF36" i="45"/>
  <c r="P38" i="45"/>
  <c r="O39" i="45"/>
  <c r="AP39" i="45"/>
  <c r="O40" i="45"/>
  <c r="AN41" i="45"/>
  <c r="AE42" i="45"/>
  <c r="AM42" i="45"/>
  <c r="K43" i="45"/>
  <c r="AQ44" i="45"/>
  <c r="N45" i="45"/>
  <c r="AM45" i="45"/>
  <c r="AB46" i="45"/>
  <c r="AJ46" i="45"/>
  <c r="H47" i="45"/>
  <c r="H49" i="45"/>
  <c r="V35" i="45"/>
  <c r="V4" i="45" s="1"/>
  <c r="V12" i="45" s="1"/>
  <c r="L49" i="45"/>
  <c r="AE51" i="45"/>
  <c r="N46" i="45"/>
  <c r="P44" i="45"/>
  <c r="R42" i="45"/>
  <c r="AS52" i="45"/>
  <c r="AH53" i="45"/>
  <c r="AC55" i="45"/>
  <c r="AS55" i="45"/>
  <c r="AT56" i="45"/>
  <c r="AS57" i="45"/>
  <c r="AT58" i="45"/>
  <c r="AQ61" i="45"/>
  <c r="AL64" i="45"/>
  <c r="AM65" i="45"/>
  <c r="AJ66" i="45"/>
  <c r="AU69" i="45"/>
  <c r="AF70" i="45"/>
  <c r="AT70" i="45"/>
  <c r="AE71" i="45"/>
  <c r="Z76" i="45"/>
  <c r="AE76" i="45"/>
  <c r="AK70" i="45"/>
  <c r="AS62" i="45"/>
  <c r="AP65" i="45"/>
  <c r="AJ71" i="45"/>
  <c r="AQ64" i="45"/>
  <c r="AI72" i="45"/>
  <c r="AT61" i="45"/>
  <c r="AN82" i="45"/>
  <c r="AM83" i="45"/>
  <c r="R84" i="45"/>
  <c r="AL84" i="45"/>
  <c r="AS86" i="45"/>
  <c r="H90" i="45"/>
  <c r="J88" i="45"/>
  <c r="S79" i="45"/>
  <c r="AA71" i="45"/>
  <c r="K87" i="45"/>
  <c r="R80" i="45"/>
  <c r="L86" i="45"/>
  <c r="Q81" i="45"/>
  <c r="Z72" i="45"/>
  <c r="O83" i="45"/>
  <c r="P82" i="45"/>
  <c r="AQ77" i="45"/>
  <c r="AB92" i="45"/>
  <c r="AU73" i="45"/>
  <c r="AT74" i="45"/>
  <c r="AC91" i="45"/>
  <c r="AD90" i="45"/>
  <c r="AS75" i="45"/>
  <c r="AF88" i="45"/>
  <c r="AG87" i="45"/>
  <c r="AH86" i="45"/>
  <c r="AA108" i="45"/>
  <c r="F122" i="45"/>
  <c r="F123" i="45" s="1"/>
  <c r="F124" i="45" s="1"/>
  <c r="F125" i="45" s="1"/>
  <c r="F126" i="45" s="1"/>
  <c r="F127" i="45" s="1"/>
  <c r="F128" i="45" s="1"/>
  <c r="F129" i="45" s="1"/>
  <c r="F130" i="45" s="1"/>
  <c r="F131" i="45" s="1"/>
  <c r="F132" i="45" s="1"/>
  <c r="F133" i="45" s="1"/>
  <c r="F134" i="45" s="1"/>
  <c r="F135" i="45" s="1"/>
  <c r="F136" i="45" s="1"/>
  <c r="F137" i="45" s="1"/>
  <c r="F138" i="45" s="1"/>
  <c r="F139" i="45" s="1"/>
  <c r="F140" i="45" s="1"/>
  <c r="F141" i="45" s="1"/>
  <c r="F142" i="45" s="1"/>
  <c r="F143" i="45" s="1"/>
  <c r="F144" i="45" s="1"/>
  <c r="F145" i="45" s="1"/>
  <c r="F146" i="45" s="1"/>
  <c r="F147" i="45" s="1"/>
  <c r="F148" i="45" s="1"/>
  <c r="F149" i="45" s="1"/>
  <c r="F150" i="45" s="1"/>
  <c r="AB149" i="45"/>
  <c r="AH143" i="45"/>
  <c r="AI142" i="45"/>
  <c r="AQ134" i="45"/>
  <c r="AD147" i="45"/>
  <c r="AO136" i="45"/>
  <c r="AJ141" i="45"/>
  <c r="AN137" i="45"/>
  <c r="AT131" i="45"/>
  <c r="AG144" i="45"/>
  <c r="AP135" i="45"/>
  <c r="AF145" i="45"/>
  <c r="AR133" i="45"/>
  <c r="AE146" i="45"/>
  <c r="AU130" i="45"/>
  <c r="AK140" i="45"/>
  <c r="AM138" i="45"/>
  <c r="AS132" i="45"/>
  <c r="H169" i="45"/>
  <c r="J167" i="45"/>
  <c r="L165" i="45"/>
  <c r="N163" i="45"/>
  <c r="V155" i="45"/>
  <c r="V7" i="45" s="1"/>
  <c r="V15" i="45" s="1"/>
  <c r="Q160" i="45"/>
  <c r="Y152" i="45"/>
  <c r="I168" i="45"/>
  <c r="M164" i="45"/>
  <c r="T157" i="45"/>
  <c r="U156" i="45"/>
  <c r="AA150" i="45"/>
  <c r="P161" i="45"/>
  <c r="S158" i="45"/>
  <c r="S7" i="45" s="1"/>
  <c r="S15" i="45" s="1"/>
  <c r="X153" i="45"/>
  <c r="Z151" i="45"/>
  <c r="Z7" i="45" s="1"/>
  <c r="Z15" i="45" s="1"/>
  <c r="K166" i="45"/>
  <c r="W154" i="45"/>
  <c r="U40" i="45"/>
  <c r="AU40" i="45"/>
  <c r="N47" i="45"/>
  <c r="AI52" i="45"/>
  <c r="AQ57" i="45"/>
  <c r="AP58" i="45"/>
  <c r="AE72" i="45"/>
  <c r="AK66" i="45"/>
  <c r="AS58" i="45"/>
  <c r="AC74" i="45"/>
  <c r="AB75" i="45"/>
  <c r="AG70" i="45"/>
  <c r="AH69" i="45"/>
  <c r="AI68" i="45"/>
  <c r="AF71" i="45"/>
  <c r="AT57" i="45"/>
  <c r="AC95" i="45"/>
  <c r="AB96" i="45"/>
  <c r="AQ81" i="45"/>
  <c r="AK87" i="45"/>
  <c r="AS79" i="45"/>
  <c r="AJ88" i="45"/>
  <c r="AL86" i="45"/>
  <c r="AR80" i="45"/>
  <c r="AM85" i="45"/>
  <c r="AP82" i="45"/>
  <c r="AE137" i="45"/>
  <c r="AF136" i="45"/>
  <c r="AU121" i="45"/>
  <c r="AH134" i="45"/>
  <c r="AO127" i="45"/>
  <c r="AQ125" i="45"/>
  <c r="AS123" i="45"/>
  <c r="AG135" i="45"/>
  <c r="AK131" i="45"/>
  <c r="AM129" i="45"/>
  <c r="AD138" i="45"/>
  <c r="AP126" i="45"/>
  <c r="AL130" i="45"/>
  <c r="AN128" i="45"/>
  <c r="AJ132" i="45"/>
  <c r="AR124" i="45"/>
  <c r="AT122" i="45"/>
  <c r="AC139" i="45"/>
  <c r="W32" i="45"/>
  <c r="W4" i="45" s="1"/>
  <c r="W12" i="45" s="1"/>
  <c r="S33" i="45"/>
  <c r="S4" i="45" s="1"/>
  <c r="S12" i="45" s="1"/>
  <c r="AI33" i="45"/>
  <c r="M42" i="45"/>
  <c r="AN47" i="45"/>
  <c r="H53" i="45"/>
  <c r="AR56" i="45"/>
  <c r="AE80" i="45"/>
  <c r="AM72" i="45"/>
  <c r="AS66" i="45"/>
  <c r="AB83" i="45"/>
  <c r="AL73" i="45"/>
  <c r="AK74" i="45"/>
  <c r="AH77" i="45"/>
  <c r="AJ75" i="45"/>
  <c r="AG78" i="45"/>
  <c r="AR67" i="45"/>
  <c r="AT65" i="45"/>
  <c r="K81" i="45"/>
  <c r="S73" i="45"/>
  <c r="Y67" i="45"/>
  <c r="H84" i="45"/>
  <c r="I83" i="45"/>
  <c r="J82" i="45"/>
  <c r="R74" i="45"/>
  <c r="N78" i="45"/>
  <c r="N5" i="45" s="1"/>
  <c r="N13" i="45" s="1"/>
  <c r="V70" i="45"/>
  <c r="W69" i="45"/>
  <c r="X68" i="45"/>
  <c r="Z66" i="45"/>
  <c r="K86" i="45"/>
  <c r="M84" i="45"/>
  <c r="O82" i="45"/>
  <c r="W74" i="45"/>
  <c r="H89" i="45"/>
  <c r="R79" i="45"/>
  <c r="S78" i="45"/>
  <c r="T77" i="45"/>
  <c r="T5" i="45" s="1"/>
  <c r="T13" i="45" s="1"/>
  <c r="U76" i="45"/>
  <c r="Z71" i="45"/>
  <c r="I88" i="45"/>
  <c r="J87" i="45"/>
  <c r="Q80" i="45"/>
  <c r="L85" i="45"/>
  <c r="X73" i="45"/>
  <c r="X5" i="45" s="1"/>
  <c r="X13" i="45" s="1"/>
  <c r="AH93" i="45"/>
  <c r="AF121" i="45"/>
  <c r="AG32" i="45"/>
  <c r="Y34" i="45"/>
  <c r="Y4" i="45" s="1"/>
  <c r="Y12" i="45" s="1"/>
  <c r="AG35" i="45"/>
  <c r="Q38" i="45"/>
  <c r="AQ38" i="45"/>
  <c r="P39" i="45"/>
  <c r="AH39" i="45"/>
  <c r="N4" i="45" s="1"/>
  <c r="N12" i="45" s="1"/>
  <c r="AQ39" i="45"/>
  <c r="AO40" i="45"/>
  <c r="AF41" i="45"/>
  <c r="AO41" i="45"/>
  <c r="AF42" i="45"/>
  <c r="AN42" i="45"/>
  <c r="L43" i="45"/>
  <c r="AL43" i="45"/>
  <c r="AN45" i="45"/>
  <c r="AH47" i="45"/>
  <c r="AL49" i="45"/>
  <c r="I50" i="45"/>
  <c r="AH50" i="45"/>
  <c r="AC52" i="45"/>
  <c r="AG54" i="45"/>
  <c r="AD55" i="45"/>
  <c r="AU56" i="45"/>
  <c r="AB57" i="45"/>
  <c r="AU57" i="45"/>
  <c r="AS59" i="45"/>
  <c r="AH63" i="45"/>
  <c r="AM64" i="45"/>
  <c r="AL66" i="45"/>
  <c r="U71" i="45"/>
  <c r="AK64" i="45"/>
  <c r="AS56" i="45"/>
  <c r="AB73" i="45"/>
  <c r="AE70" i="45"/>
  <c r="AG68" i="45"/>
  <c r="AI66" i="45"/>
  <c r="AP59" i="45"/>
  <c r="AU54" i="45"/>
  <c r="Q75" i="45"/>
  <c r="AN76" i="45"/>
  <c r="AL78" i="45"/>
  <c r="AK79" i="45"/>
  <c r="AI75" i="45"/>
  <c r="AO69" i="45"/>
  <c r="AB82" i="45"/>
  <c r="AK73" i="45"/>
  <c r="AJ74" i="45"/>
  <c r="AE79" i="45"/>
  <c r="AH76" i="45"/>
  <c r="AN70" i="45"/>
  <c r="AP68" i="45"/>
  <c r="AR66" i="45"/>
  <c r="AJ85" i="45"/>
  <c r="P86" i="45"/>
  <c r="AJ86" i="45"/>
  <c r="AG91" i="45"/>
  <c r="AC106" i="45"/>
  <c r="AK98" i="45"/>
  <c r="AE104" i="45"/>
  <c r="AL97" i="45"/>
  <c r="AO94" i="45"/>
  <c r="AQ92" i="45"/>
  <c r="AS90" i="45"/>
  <c r="AF103" i="45"/>
  <c r="AG102" i="45"/>
  <c r="AM96" i="45"/>
  <c r="AB107" i="45"/>
  <c r="AJ99" i="45"/>
  <c r="AN95" i="45"/>
  <c r="AH101" i="45"/>
  <c r="AP93" i="45"/>
  <c r="AR91" i="45"/>
  <c r="AE119" i="45"/>
  <c r="AH116" i="45"/>
  <c r="AC121" i="45"/>
  <c r="AI115" i="45"/>
  <c r="AO109" i="45"/>
  <c r="AD120" i="45"/>
  <c r="AM111" i="45"/>
  <c r="AQ107" i="45"/>
  <c r="AR106" i="45"/>
  <c r="AB122" i="45"/>
  <c r="AS105" i="45"/>
  <c r="AL112" i="45"/>
  <c r="AG117" i="45"/>
  <c r="AK113" i="45"/>
  <c r="AU103" i="45"/>
  <c r="AB134" i="45"/>
  <c r="H44" i="45"/>
  <c r="J42" i="45"/>
  <c r="T35" i="45"/>
  <c r="AM35" i="45"/>
  <c r="N38" i="45"/>
  <c r="M39" i="45"/>
  <c r="AT54" i="45"/>
  <c r="AC71" i="45"/>
  <c r="AB125" i="45"/>
  <c r="AD123" i="45"/>
  <c r="AI118" i="45"/>
  <c r="AL115" i="45"/>
  <c r="AG120" i="45"/>
  <c r="AC124" i="45"/>
  <c r="AE122" i="45"/>
  <c r="AM114" i="45"/>
  <c r="AS108" i="45"/>
  <c r="AH119" i="45"/>
  <c r="AO112" i="45"/>
  <c r="AJ117" i="45"/>
  <c r="AP111" i="45"/>
  <c r="AT107" i="45"/>
  <c r="AU106" i="45"/>
  <c r="AQ110" i="45"/>
  <c r="AR109" i="45"/>
  <c r="W38" i="45"/>
  <c r="AM48" i="45"/>
  <c r="AO63" i="45"/>
  <c r="AC75" i="45"/>
  <c r="AB76" i="45"/>
  <c r="AH70" i="45"/>
  <c r="AI69" i="45"/>
  <c r="AJ68" i="45"/>
  <c r="AN64" i="45"/>
  <c r="AU77" i="45"/>
  <c r="AF92" i="45"/>
  <c r="AK31" i="45"/>
  <c r="AO32" i="45"/>
  <c r="AG34" i="45"/>
  <c r="X35" i="45"/>
  <c r="AR37" i="45"/>
  <c r="AP32" i="45"/>
  <c r="V33" i="45"/>
  <c r="R34" i="45"/>
  <c r="P36" i="45"/>
  <c r="P4" i="45" s="1"/>
  <c r="P12" i="45" s="1"/>
  <c r="Y36" i="45"/>
  <c r="R37" i="45"/>
  <c r="AJ37" i="45"/>
  <c r="AS37" i="45"/>
  <c r="AI38" i="45"/>
  <c r="AR38" i="45"/>
  <c r="AI39" i="45"/>
  <c r="AG40" i="45"/>
  <c r="AG41" i="45"/>
  <c r="AD43" i="45"/>
  <c r="AM43" i="45"/>
  <c r="K44" i="45"/>
  <c r="P45" i="45"/>
  <c r="M46" i="45"/>
  <c r="AM46" i="45"/>
  <c r="J47" i="45"/>
  <c r="AI47" i="45"/>
  <c r="AG48" i="45"/>
  <c r="AC48" i="45"/>
  <c r="AL39" i="45"/>
  <c r="AD49" i="45"/>
  <c r="J50" i="45"/>
  <c r="H51" i="45"/>
  <c r="AG51" i="45"/>
  <c r="AG47" i="45"/>
  <c r="AI45" i="45"/>
  <c r="AK43" i="45"/>
  <c r="AP38" i="45"/>
  <c r="AD52" i="45"/>
  <c r="AU55" i="45"/>
  <c r="AB56" i="45"/>
  <c r="AB59" i="45"/>
  <c r="AJ61" i="45"/>
  <c r="AU63" i="45"/>
  <c r="AH67" i="45"/>
  <c r="AC70" i="45"/>
  <c r="AK62" i="45"/>
  <c r="AB71" i="45"/>
  <c r="H5" i="45" s="1"/>
  <c r="H13" i="45" s="1"/>
  <c r="AI64" i="45"/>
  <c r="AL72" i="45"/>
  <c r="AD74" i="45"/>
  <c r="J5" i="45" s="1"/>
  <c r="J13" i="45" s="1"/>
  <c r="AP74" i="45"/>
  <c r="AM77" i="45"/>
  <c r="AE78" i="45"/>
  <c r="AS64" i="45"/>
  <c r="AB81" i="45"/>
  <c r="AK72" i="45"/>
  <c r="AT63" i="45"/>
  <c r="AJ73" i="45"/>
  <c r="AF77" i="45"/>
  <c r="AN69" i="45"/>
  <c r="P81" i="45"/>
  <c r="AG83" i="45"/>
  <c r="AO83" i="45"/>
  <c r="AN84" i="45"/>
  <c r="O87" i="45"/>
  <c r="AH87" i="45"/>
  <c r="N88" i="45"/>
  <c r="AD94" i="45"/>
  <c r="AI100" i="45"/>
  <c r="AT104" i="45"/>
  <c r="AB147" i="45"/>
  <c r="AH141" i="45"/>
  <c r="AI140" i="45"/>
  <c r="AJ139" i="45"/>
  <c r="AK138" i="45"/>
  <c r="AG142" i="45"/>
  <c r="AL137" i="45"/>
  <c r="AM136" i="45"/>
  <c r="AE144" i="45"/>
  <c r="AN135" i="45"/>
  <c r="AD145" i="45"/>
  <c r="AF143" i="45"/>
  <c r="AC146" i="45"/>
  <c r="AP133" i="45"/>
  <c r="AR131" i="45"/>
  <c r="AO134" i="45"/>
  <c r="AT129" i="45"/>
  <c r="AU128" i="45"/>
  <c r="AL57" i="45"/>
  <c r="AE60" i="45"/>
  <c r="AC64" i="45"/>
  <c r="AK56" i="45"/>
  <c r="AP72" i="45"/>
  <c r="AQ76" i="45"/>
  <c r="AI71" i="45"/>
  <c r="AO65" i="45"/>
  <c r="AO78" i="45"/>
  <c r="AN79" i="45"/>
  <c r="AI73" i="45"/>
  <c r="AO67" i="45"/>
  <c r="AD84" i="45"/>
  <c r="H85" i="45"/>
  <c r="J83" i="45"/>
  <c r="O78" i="45"/>
  <c r="I86" i="45"/>
  <c r="AE113" i="45"/>
  <c r="AO103" i="45"/>
  <c r="AD114" i="45"/>
  <c r="AN104" i="45"/>
  <c r="AB116" i="45"/>
  <c r="AP102" i="45"/>
  <c r="AG111" i="45"/>
  <c r="AK107" i="45"/>
  <c r="AS99" i="45"/>
  <c r="D157" i="45"/>
  <c r="G156" i="45"/>
  <c r="AC84" i="45"/>
  <c r="AE82" i="45"/>
  <c r="AM74" i="45"/>
  <c r="AS68" i="45"/>
  <c r="AD174" i="45"/>
  <c r="AP162" i="45"/>
  <c r="AB176" i="45"/>
  <c r="AI169" i="45"/>
  <c r="AJ168" i="45"/>
  <c r="AN164" i="45"/>
  <c r="AO163" i="45"/>
  <c r="AS159" i="45"/>
  <c r="AK167" i="45"/>
  <c r="AL166" i="45"/>
  <c r="AM165" i="45"/>
  <c r="AT158" i="45"/>
  <c r="AQ161" i="45"/>
  <c r="AC175" i="45"/>
  <c r="AH170" i="45"/>
  <c r="AR160" i="45"/>
  <c r="AG171" i="45"/>
  <c r="AC90" i="45"/>
  <c r="AM80" i="45"/>
  <c r="AU72" i="45"/>
  <c r="AG107" i="45"/>
  <c r="AO99" i="45"/>
  <c r="AD110" i="45"/>
  <c r="AF108" i="45"/>
  <c r="AN100" i="45"/>
  <c r="AS95" i="45"/>
  <c r="AC111" i="45"/>
  <c r="AH106" i="45"/>
  <c r="AB112" i="45"/>
  <c r="H6" i="45" s="1"/>
  <c r="H14" i="45" s="1"/>
  <c r="AI105" i="45"/>
  <c r="AP98" i="45"/>
  <c r="AR96" i="45"/>
  <c r="AF146" i="45"/>
  <c r="AD148" i="45"/>
  <c r="AL140" i="45"/>
  <c r="AE147" i="45"/>
  <c r="AM139" i="45"/>
  <c r="AC149" i="45"/>
  <c r="AJ142" i="45"/>
  <c r="AK141" i="45"/>
  <c r="AO137" i="45"/>
  <c r="AU131" i="45"/>
  <c r="AH144" i="45"/>
  <c r="AI143" i="45"/>
  <c r="AQ135" i="45"/>
  <c r="AR134" i="45"/>
  <c r="AB150" i="45"/>
  <c r="AS133" i="45"/>
  <c r="AT132" i="45"/>
  <c r="AP136" i="45"/>
  <c r="AN138" i="45"/>
  <c r="AD184" i="45"/>
  <c r="AL176" i="45"/>
  <c r="AF182" i="45"/>
  <c r="AH180" i="45"/>
  <c r="AI179" i="45"/>
  <c r="AJ178" i="45"/>
  <c r="AK177" i="45"/>
  <c r="AM175" i="45"/>
  <c r="AG181" i="45"/>
  <c r="AS169" i="45"/>
  <c r="AT168" i="45"/>
  <c r="AU167" i="45"/>
  <c r="AE183" i="45"/>
  <c r="AO173" i="45"/>
  <c r="AN174" i="45"/>
  <c r="AR170" i="45"/>
  <c r="AC66" i="45"/>
  <c r="AK58" i="45"/>
  <c r="AI79" i="45"/>
  <c r="AQ71" i="45"/>
  <c r="O80" i="45"/>
  <c r="W72" i="45"/>
  <c r="G114" i="45"/>
  <c r="D115" i="45"/>
  <c r="AM121" i="45"/>
  <c r="AU113" i="45"/>
  <c r="AG127" i="45"/>
  <c r="AI125" i="45"/>
  <c r="AK123" i="45"/>
  <c r="AP118" i="45"/>
  <c r="AC131" i="45"/>
  <c r="AE129" i="45"/>
  <c r="AS115" i="45"/>
  <c r="AQ117" i="45"/>
  <c r="AH126" i="45"/>
  <c r="AL122" i="45"/>
  <c r="AB132" i="45"/>
  <c r="AN120" i="45"/>
  <c r="AJ124" i="45"/>
  <c r="AC185" i="45"/>
  <c r="AA73" i="45"/>
  <c r="AQ75" i="45"/>
  <c r="AU78" i="45"/>
  <c r="AU82" i="45"/>
  <c r="AP83" i="45"/>
  <c r="AS84" i="45"/>
  <c r="AN85" i="45"/>
  <c r="AQ86" i="45"/>
  <c r="AL87" i="45"/>
  <c r="AT87" i="45"/>
  <c r="AM98" i="45"/>
  <c r="AQ100" i="45"/>
  <c r="AF101" i="45"/>
  <c r="AN101" i="45"/>
  <c r="AM102" i="45"/>
  <c r="AF105" i="45"/>
  <c r="AI108" i="45"/>
  <c r="AH109" i="45"/>
  <c r="AG109" i="45"/>
  <c r="AO101" i="45"/>
  <c r="AR114" i="45"/>
  <c r="AE117" i="45"/>
  <c r="AH114" i="45"/>
  <c r="AC119" i="45"/>
  <c r="AI113" i="45"/>
  <c r="AO107" i="45"/>
  <c r="AS127" i="45"/>
  <c r="AE133" i="45"/>
  <c r="AU117" i="45"/>
  <c r="AL126" i="45"/>
  <c r="AN124" i="45"/>
  <c r="AP122" i="45"/>
  <c r="AF132" i="45"/>
  <c r="AH130" i="45"/>
  <c r="AJ128" i="45"/>
  <c r="AS119" i="45"/>
  <c r="AB136" i="45"/>
  <c r="AQ121" i="45"/>
  <c r="AI134" i="45"/>
  <c r="AF137" i="45"/>
  <c r="AP127" i="45"/>
  <c r="AR125" i="45"/>
  <c r="AT123" i="45"/>
  <c r="AH135" i="45"/>
  <c r="AL131" i="45"/>
  <c r="AN129" i="45"/>
  <c r="AJ133" i="45"/>
  <c r="AQ126" i="45"/>
  <c r="AS124" i="45"/>
  <c r="AU122" i="45"/>
  <c r="AH181" i="45"/>
  <c r="AM176" i="45"/>
  <c r="AU168" i="45"/>
  <c r="AF183" i="45"/>
  <c r="AG182" i="45"/>
  <c r="AB187" i="45"/>
  <c r="AC186" i="45"/>
  <c r="AD185" i="45"/>
  <c r="AK178" i="45"/>
  <c r="AO174" i="45"/>
  <c r="AQ172" i="45"/>
  <c r="AR171" i="45"/>
  <c r="AS170" i="45"/>
  <c r="AT169" i="45"/>
  <c r="AI180" i="45"/>
  <c r="AE94" i="45"/>
  <c r="K120" i="45"/>
  <c r="N117" i="45"/>
  <c r="N6" i="45" s="1"/>
  <c r="N14" i="45" s="1"/>
  <c r="I122" i="45"/>
  <c r="O116" i="45"/>
  <c r="U110" i="45"/>
  <c r="AB139" i="45"/>
  <c r="AC138" i="45"/>
  <c r="AD137" i="45"/>
  <c r="AE136" i="45"/>
  <c r="AT121" i="45"/>
  <c r="AG134" i="45"/>
  <c r="AN127" i="45"/>
  <c r="AP125" i="45"/>
  <c r="AR123" i="45"/>
  <c r="AH133" i="45"/>
  <c r="AU120" i="45"/>
  <c r="AD142" i="45"/>
  <c r="AE141" i="45"/>
  <c r="AM133" i="45"/>
  <c r="AT126" i="45"/>
  <c r="AN132" i="45"/>
  <c r="AP130" i="45"/>
  <c r="AR128" i="45"/>
  <c r="AG139" i="45"/>
  <c r="AC108" i="45"/>
  <c r="AK100" i="45"/>
  <c r="AE115" i="45"/>
  <c r="AH112" i="45"/>
  <c r="AC117" i="45"/>
  <c r="AI111" i="45"/>
  <c r="AO105" i="45"/>
  <c r="K168" i="45"/>
  <c r="O164" i="45"/>
  <c r="P163" i="45"/>
  <c r="V157" i="45"/>
  <c r="J169" i="45"/>
  <c r="M166" i="45"/>
  <c r="N165" i="45"/>
  <c r="Q162" i="45"/>
  <c r="Y154" i="45"/>
  <c r="L167" i="45"/>
  <c r="T159" i="45"/>
  <c r="U158" i="45"/>
  <c r="Z153" i="45"/>
  <c r="S160" i="45"/>
  <c r="X155" i="45"/>
  <c r="I170" i="45"/>
  <c r="W156" i="45"/>
  <c r="AI102" i="45"/>
  <c r="AC110" i="45"/>
  <c r="AK102" i="45"/>
  <c r="AK104" i="45"/>
  <c r="AS96" i="45"/>
  <c r="AD113" i="45"/>
  <c r="AE112" i="45"/>
  <c r="AK106" i="45"/>
  <c r="AS98" i="45"/>
  <c r="AD116" i="45"/>
  <c r="J121" i="45"/>
  <c r="O117" i="45"/>
  <c r="H124" i="45"/>
  <c r="J122" i="45"/>
  <c r="R114" i="45"/>
  <c r="M119" i="45"/>
  <c r="M6" i="45" s="1"/>
  <c r="M14" i="45" s="1"/>
  <c r="K121" i="45"/>
  <c r="S113" i="45"/>
  <c r="Y107" i="45"/>
  <c r="AB130" i="45"/>
  <c r="AD128" i="45"/>
  <c r="AM119" i="45"/>
  <c r="AP116" i="45"/>
  <c r="AK121" i="45"/>
  <c r="AC129" i="45"/>
  <c r="AQ115" i="45"/>
  <c r="W117" i="45"/>
  <c r="N126" i="45"/>
  <c r="P124" i="45"/>
  <c r="R122" i="45"/>
  <c r="Z114" i="45"/>
  <c r="H132" i="45"/>
  <c r="J130" i="45"/>
  <c r="L128" i="45"/>
  <c r="U119" i="45"/>
  <c r="S121" i="45"/>
  <c r="AA113" i="45"/>
  <c r="G154" i="45"/>
  <c r="AC173" i="45"/>
  <c r="AD172" i="45"/>
  <c r="AP160" i="45"/>
  <c r="AE171" i="45"/>
  <c r="AF170" i="45"/>
  <c r="AS157" i="45"/>
  <c r="AN162" i="45"/>
  <c r="AO161" i="45"/>
  <c r="AB174" i="45"/>
  <c r="AG169" i="45"/>
  <c r="AT156" i="45"/>
  <c r="AH168" i="45"/>
  <c r="AM163" i="45"/>
  <c r="AQ159" i="45"/>
  <c r="AS100" i="45"/>
  <c r="AS102" i="45"/>
  <c r="AS104" i="45"/>
  <c r="AK108" i="45"/>
  <c r="AK110" i="45"/>
  <c r="AQ111" i="45"/>
  <c r="AM112" i="45"/>
  <c r="AQ113" i="45"/>
  <c r="AE114" i="45"/>
  <c r="AE116" i="45"/>
  <c r="O118" i="45"/>
  <c r="W118" i="45"/>
  <c r="AE118" i="45"/>
  <c r="S119" i="45"/>
  <c r="AM122" i="45"/>
  <c r="J123" i="45"/>
  <c r="R123" i="45"/>
  <c r="AK124" i="45"/>
  <c r="P125" i="45"/>
  <c r="AN125" i="45"/>
  <c r="AI126" i="45"/>
  <c r="N127" i="45"/>
  <c r="AL127" i="45"/>
  <c r="J128" i="45"/>
  <c r="AK129" i="45"/>
  <c r="AI131" i="45"/>
  <c r="AE134" i="45"/>
  <c r="AD140" i="45"/>
  <c r="AE139" i="45"/>
  <c r="AD144" i="45"/>
  <c r="AE143" i="45"/>
  <c r="AM135" i="45"/>
  <c r="AQ158" i="45"/>
  <c r="AN161" i="45"/>
  <c r="N157" i="45"/>
  <c r="N7" i="45" s="1"/>
  <c r="N15" i="45" s="1"/>
  <c r="I162" i="45"/>
  <c r="Q154" i="45"/>
  <c r="W148" i="45"/>
  <c r="L159" i="45"/>
  <c r="T151" i="45"/>
  <c r="T7" i="45" s="1"/>
  <c r="T15" i="45" s="1"/>
  <c r="Z145" i="45"/>
  <c r="M158" i="45"/>
  <c r="AA144" i="45"/>
  <c r="J162" i="45"/>
  <c r="R154" i="45"/>
  <c r="R7" i="45" s="1"/>
  <c r="R15" i="45" s="1"/>
  <c r="X148" i="45"/>
  <c r="M159" i="45"/>
  <c r="U151" i="45"/>
  <c r="P156" i="45"/>
  <c r="P7" i="45" s="1"/>
  <c r="P15" i="45" s="1"/>
  <c r="V150" i="45"/>
  <c r="Q155" i="45"/>
  <c r="W149" i="45"/>
  <c r="AM170" i="45"/>
  <c r="AJ171" i="45"/>
  <c r="AI172" i="45"/>
  <c r="AD182" i="45"/>
  <c r="AL174" i="45"/>
  <c r="AB184" i="45"/>
  <c r="AC183" i="45"/>
  <c r="AK175" i="45"/>
  <c r="AO171" i="45"/>
  <c r="AP170" i="45"/>
  <c r="AE181" i="45"/>
  <c r="AF180" i="45"/>
  <c r="AQ169" i="45"/>
  <c r="AR168" i="45"/>
  <c r="AC208" i="45"/>
  <c r="AL199" i="45"/>
  <c r="AB209" i="45"/>
  <c r="AP195" i="45"/>
  <c r="AO196" i="45"/>
  <c r="AS192" i="45"/>
  <c r="AD207" i="45"/>
  <c r="AE206" i="45"/>
  <c r="AQ194" i="45"/>
  <c r="AR193" i="45"/>
  <c r="AT191" i="45"/>
  <c r="AG204" i="45"/>
  <c r="AK200" i="45"/>
  <c r="AM198" i="45"/>
  <c r="AJ201" i="45"/>
  <c r="AB173" i="45"/>
  <c r="AD171" i="45"/>
  <c r="AF169" i="45"/>
  <c r="AH167" i="45"/>
  <c r="AJ165" i="45"/>
  <c r="AL163" i="45"/>
  <c r="AT155" i="45"/>
  <c r="AC172" i="45"/>
  <c r="AO160" i="45"/>
  <c r="AE170" i="45"/>
  <c r="AR157" i="45"/>
  <c r="AI166" i="45"/>
  <c r="AS156" i="45"/>
  <c r="AH179" i="45"/>
  <c r="AF181" i="45"/>
  <c r="AO172" i="45"/>
  <c r="AQ170" i="45"/>
  <c r="AS168" i="45"/>
  <c r="AU166" i="45"/>
  <c r="AG180" i="45"/>
  <c r="AR169" i="45"/>
  <c r="AK176" i="45"/>
  <c r="AT167" i="45"/>
  <c r="AC184" i="45"/>
  <c r="AJ177" i="45"/>
  <c r="AB191" i="45"/>
  <c r="H8" i="45" s="1"/>
  <c r="H16" i="45" s="1"/>
  <c r="AH185" i="45"/>
  <c r="AP177" i="45"/>
  <c r="AC190" i="45"/>
  <c r="AE188" i="45"/>
  <c r="AI184" i="45"/>
  <c r="AS174" i="45"/>
  <c r="AT173" i="45"/>
  <c r="AU172" i="45"/>
  <c r="AF187" i="45"/>
  <c r="AG186" i="45"/>
  <c r="AN179" i="45"/>
  <c r="AO178" i="45"/>
  <c r="N201" i="45"/>
  <c r="V193" i="45"/>
  <c r="R197" i="45"/>
  <c r="J205" i="45"/>
  <c r="K204" i="45"/>
  <c r="O200" i="45"/>
  <c r="O8" i="45" s="1"/>
  <c r="O16" i="45" s="1"/>
  <c r="Q198" i="45"/>
  <c r="Q8" i="45" s="1"/>
  <c r="Q16" i="45" s="1"/>
  <c r="Z189" i="45"/>
  <c r="M202" i="45"/>
  <c r="X191" i="45"/>
  <c r="S196" i="45"/>
  <c r="L203" i="45"/>
  <c r="U194" i="45"/>
  <c r="U8" i="45" s="1"/>
  <c r="U16" i="45" s="1"/>
  <c r="K130" i="45"/>
  <c r="AB138" i="45"/>
  <c r="AG174" i="45"/>
  <c r="AE176" i="45"/>
  <c r="AO166" i="45"/>
  <c r="AT161" i="45"/>
  <c r="AD177" i="45"/>
  <c r="AK170" i="45"/>
  <c r="AH175" i="45"/>
  <c r="AJ173" i="45"/>
  <c r="AL171" i="45"/>
  <c r="AN169" i="45"/>
  <c r="AP167" i="45"/>
  <c r="AR165" i="45"/>
  <c r="AT163" i="45"/>
  <c r="AF177" i="45"/>
  <c r="AD179" i="45"/>
  <c r="AE178" i="45"/>
  <c r="AI174" i="45"/>
  <c r="AK172" i="45"/>
  <c r="AO168" i="45"/>
  <c r="AS164" i="45"/>
  <c r="AD146" i="45"/>
  <c r="AE145" i="45"/>
  <c r="AM137" i="45"/>
  <c r="AQ136" i="45"/>
  <c r="AQ138" i="45"/>
  <c r="AQ140" i="45"/>
  <c r="AQ142" i="45"/>
  <c r="AI144" i="45"/>
  <c r="AQ144" i="45"/>
  <c r="AU145" i="45"/>
  <c r="AA146" i="45"/>
  <c r="AI146" i="45"/>
  <c r="AQ146" i="45"/>
  <c r="AU147" i="45"/>
  <c r="AA148" i="45"/>
  <c r="AI148" i="45"/>
  <c r="AQ148" i="45"/>
  <c r="AI150" i="45"/>
  <c r="AQ150" i="45"/>
  <c r="Y151" i="45"/>
  <c r="AO151" i="45"/>
  <c r="U152" i="45"/>
  <c r="AC152" i="45"/>
  <c r="I7" i="45" s="1"/>
  <c r="I15" i="45" s="1"/>
  <c r="AK152" i="45"/>
  <c r="AO153" i="45"/>
  <c r="U154" i="45"/>
  <c r="AC154" i="45"/>
  <c r="AK154" i="45"/>
  <c r="AS154" i="45"/>
  <c r="Y155" i="45"/>
  <c r="AC156" i="45"/>
  <c r="Q157" i="45"/>
  <c r="AC158" i="45"/>
  <c r="AK158" i="45"/>
  <c r="AG159" i="45"/>
  <c r="AO159" i="45"/>
  <c r="M160" i="45"/>
  <c r="U160" i="45"/>
  <c r="AC160" i="45"/>
  <c r="AS160" i="45"/>
  <c r="AG161" i="45"/>
  <c r="M162" i="45"/>
  <c r="AC162" i="45"/>
  <c r="AK162" i="45"/>
  <c r="AT162" i="45"/>
  <c r="J163" i="45"/>
  <c r="AJ163" i="45"/>
  <c r="AS163" i="45"/>
  <c r="J164" i="45"/>
  <c r="AJ164" i="45"/>
  <c r="AI165" i="45"/>
  <c r="AS165" i="45"/>
  <c r="I166" i="45"/>
  <c r="AR166" i="45"/>
  <c r="AG167" i="45"/>
  <c r="AQ167" i="45"/>
  <c r="AF168" i="45"/>
  <c r="AC168" i="45"/>
  <c r="AE166" i="45"/>
  <c r="AG164" i="45"/>
  <c r="AM169" i="45"/>
  <c r="AI171" i="45"/>
  <c r="AH172" i="45"/>
  <c r="AF173" i="45"/>
  <c r="AE175" i="45"/>
  <c r="AH176" i="45"/>
  <c r="AB182" i="45"/>
  <c r="AH147" i="45"/>
  <c r="AH149" i="45"/>
  <c r="AB153" i="45"/>
  <c r="AB155" i="45"/>
  <c r="AB157" i="45"/>
  <c r="AB159" i="45"/>
  <c r="AB161" i="45"/>
  <c r="AE163" i="45"/>
  <c r="AD165" i="45"/>
  <c r="AC166" i="45"/>
  <c r="AC171" i="45"/>
  <c r="AB177" i="45"/>
  <c r="AC176" i="45"/>
  <c r="AD175" i="45"/>
  <c r="AG172" i="45"/>
  <c r="AI170" i="45"/>
  <c r="AK168" i="45"/>
  <c r="AM166" i="45"/>
  <c r="AO164" i="45"/>
  <c r="AQ162" i="45"/>
  <c r="AE214" i="45"/>
  <c r="AG212" i="45"/>
  <c r="AI210" i="45"/>
  <c r="AK208" i="45"/>
  <c r="AT199" i="45"/>
  <c r="AC216" i="45"/>
  <c r="AF213" i="45"/>
  <c r="AH211" i="45"/>
  <c r="AJ209" i="45"/>
  <c r="AR201" i="45"/>
  <c r="AL207" i="45"/>
  <c r="AB217" i="45"/>
  <c r="AD215" i="45"/>
  <c r="AO204" i="45"/>
  <c r="AQ202" i="45"/>
  <c r="AB165" i="45"/>
  <c r="AD163" i="45"/>
  <c r="AE218" i="45"/>
  <c r="AJ213" i="45"/>
  <c r="AL211" i="45"/>
  <c r="AN209" i="45"/>
  <c r="AH215" i="45"/>
  <c r="AC220" i="45"/>
  <c r="AI214" i="45"/>
  <c r="AK212" i="45"/>
  <c r="AM210" i="45"/>
  <c r="AO208" i="45"/>
  <c r="AD219" i="45"/>
  <c r="AG216" i="45"/>
  <c r="AQ206" i="45"/>
  <c r="AR205" i="45"/>
  <c r="AT203" i="45"/>
  <c r="AU202" i="45"/>
  <c r="AS204" i="45"/>
  <c r="AF217" i="45"/>
  <c r="AB221" i="45"/>
  <c r="AP207" i="45"/>
  <c r="I172" i="45"/>
  <c r="K170" i="45"/>
  <c r="M168" i="45"/>
  <c r="O166" i="45"/>
  <c r="Q164" i="45"/>
  <c r="D193" i="45"/>
  <c r="G192" i="45"/>
  <c r="AP196" i="45"/>
  <c r="AL200" i="45"/>
  <c r="AE207" i="45"/>
  <c r="AM199" i="45"/>
  <c r="AB210" i="45"/>
  <c r="AF206" i="45"/>
  <c r="AG205" i="45"/>
  <c r="AI203" i="45"/>
  <c r="AJ202" i="45"/>
  <c r="AO197" i="45"/>
  <c r="AU191" i="45"/>
  <c r="AC209" i="45"/>
  <c r="AH204" i="45"/>
  <c r="AR194" i="45"/>
  <c r="AT192" i="45"/>
  <c r="AE220" i="45"/>
  <c r="AH217" i="45"/>
  <c r="AC222" i="45"/>
  <c r="AK214" i="45"/>
  <c r="AM212" i="45"/>
  <c r="AO210" i="45"/>
  <c r="AQ208" i="45"/>
  <c r="AI216" i="45"/>
  <c r="AB223" i="45"/>
  <c r="AL213" i="45"/>
  <c r="AJ215" i="45"/>
  <c r="AP209" i="45"/>
  <c r="AG218" i="45"/>
  <c r="AR207" i="45"/>
  <c r="AN211" i="45"/>
  <c r="AS206" i="45"/>
  <c r="AT205" i="45"/>
  <c r="AL183" i="45"/>
  <c r="AK184" i="45"/>
  <c r="AA185" i="45"/>
  <c r="AE187" i="45"/>
  <c r="AD186" i="45"/>
  <c r="AL178" i="45"/>
  <c r="AD193" i="45"/>
  <c r="J8" i="45" s="1"/>
  <c r="J16" i="45" s="1"/>
  <c r="AC194" i="45"/>
  <c r="AH189" i="45"/>
  <c r="AP181" i="45"/>
  <c r="N197" i="45"/>
  <c r="J201" i="45"/>
  <c r="H203" i="45"/>
  <c r="I202" i="45"/>
  <c r="P195" i="45"/>
  <c r="P8" i="45" s="1"/>
  <c r="P16" i="45" s="1"/>
  <c r="S192" i="45"/>
  <c r="M198" i="45"/>
  <c r="T191" i="45"/>
  <c r="Z185" i="45"/>
  <c r="AL195" i="45"/>
  <c r="AH199" i="45"/>
  <c r="AC204" i="45"/>
  <c r="AQ190" i="45"/>
  <c r="H209" i="45"/>
  <c r="V195" i="45"/>
  <c r="I208" i="45"/>
  <c r="R199" i="45"/>
  <c r="S198" i="45"/>
  <c r="AA190" i="45"/>
  <c r="P201" i="45"/>
  <c r="W194" i="45"/>
  <c r="W8" i="45" s="1"/>
  <c r="W16" i="45" s="1"/>
  <c r="X193" i="45"/>
  <c r="K206" i="45"/>
  <c r="N203" i="45"/>
  <c r="O202" i="45"/>
  <c r="T197" i="45"/>
  <c r="V197" i="45"/>
  <c r="I210" i="45"/>
  <c r="R201" i="45"/>
  <c r="T199" i="45"/>
  <c r="Y194" i="45"/>
  <c r="Z193" i="45"/>
  <c r="H211" i="45"/>
  <c r="L207" i="45"/>
  <c r="AA192" i="45"/>
  <c r="AD194" i="45"/>
  <c r="AG191" i="45"/>
  <c r="AB196" i="45"/>
  <c r="AF192" i="45"/>
  <c r="AL186" i="45"/>
  <c r="AT178" i="45"/>
  <c r="AD188" i="45"/>
  <c r="AL180" i="45"/>
  <c r="AC192" i="45"/>
  <c r="AH187" i="45"/>
  <c r="AP179" i="45"/>
  <c r="AD195" i="45"/>
  <c r="AI190" i="45"/>
  <c r="AP183" i="45"/>
  <c r="AD196" i="45"/>
  <c r="AB198" i="45"/>
  <c r="AG193" i="45"/>
  <c r="AC197" i="45"/>
  <c r="AE195" i="45"/>
  <c r="K8" i="45" s="1"/>
  <c r="K16" i="45" s="1"/>
  <c r="AL188" i="45"/>
  <c r="AT180" i="45"/>
  <c r="H204" i="45"/>
  <c r="J202" i="45"/>
  <c r="R194" i="45"/>
  <c r="I203" i="45"/>
  <c r="N198" i="45"/>
  <c r="L200" i="45"/>
  <c r="P196" i="45"/>
  <c r="V190" i="45"/>
  <c r="R196" i="45"/>
  <c r="N200" i="45"/>
  <c r="H206" i="45"/>
  <c r="K203" i="45"/>
  <c r="L202" i="45"/>
  <c r="I205" i="45"/>
  <c r="J204" i="45"/>
  <c r="T194" i="45"/>
  <c r="AE222" i="45"/>
  <c r="AM214" i="45"/>
  <c r="AO212" i="45"/>
  <c r="AQ210" i="45"/>
  <c r="AS208" i="45"/>
  <c r="AH219" i="45"/>
  <c r="AC224" i="45"/>
  <c r="AK216" i="45"/>
  <c r="AI218" i="45"/>
  <c r="AN213" i="45"/>
  <c r="AP211" i="45"/>
  <c r="AR209" i="45"/>
  <c r="AJ217" i="45"/>
  <c r="AL215" i="45"/>
  <c r="AB225" i="45"/>
  <c r="AG220" i="45"/>
  <c r="AE224" i="45"/>
  <c r="AM216" i="45"/>
  <c r="AH221" i="45"/>
  <c r="AC226" i="45"/>
  <c r="AK218" i="45"/>
  <c r="AP213" i="45"/>
  <c r="AR211" i="45"/>
  <c r="AT209" i="45"/>
  <c r="AI220" i="45"/>
  <c r="AB227" i="45"/>
  <c r="AU208" i="45"/>
  <c r="AQ212" i="45"/>
  <c r="AF223" i="45"/>
  <c r="AG222" i="45"/>
  <c r="AJ219" i="45"/>
  <c r="AE226" i="45"/>
  <c r="AM218" i="45"/>
  <c r="AR213" i="45"/>
  <c r="AT211" i="45"/>
  <c r="AH223" i="45"/>
  <c r="AP215" i="45"/>
  <c r="AC228" i="45"/>
  <c r="AK220" i="45"/>
  <c r="AI222" i="45"/>
  <c r="AQ214" i="45"/>
  <c r="AS212" i="45"/>
  <c r="AU210" i="45"/>
  <c r="AJ221" i="45"/>
  <c r="AB229" i="45"/>
  <c r="AN217" i="45"/>
  <c r="AT176" i="45"/>
  <c r="AL182" i="45"/>
  <c r="AL184" i="45"/>
  <c r="AN194" i="45"/>
  <c r="AH196" i="45"/>
  <c r="AD200" i="45"/>
  <c r="AC203" i="45"/>
  <c r="AH198" i="45"/>
  <c r="AB204" i="45"/>
  <c r="AD202" i="45"/>
  <c r="AL194" i="45"/>
  <c r="AM208" i="45"/>
  <c r="AB213" i="45"/>
  <c r="AD211" i="45"/>
  <c r="AF209" i="45"/>
  <c r="AT195" i="45"/>
  <c r="AC212" i="45"/>
  <c r="AE210" i="45"/>
  <c r="AG208" i="45"/>
  <c r="AP199" i="45"/>
  <c r="AT197" i="45"/>
  <c r="AC214" i="45"/>
  <c r="AE212" i="45"/>
  <c r="AG210" i="45"/>
  <c r="AI208" i="45"/>
  <c r="AP201" i="45"/>
  <c r="AD199" i="45"/>
  <c r="AH195" i="45"/>
  <c r="AH200" i="45"/>
  <c r="AL196" i="45"/>
  <c r="N206" i="45"/>
  <c r="P204" i="45"/>
  <c r="R202" i="45"/>
  <c r="Z194" i="45"/>
  <c r="H212" i="45"/>
  <c r="J210" i="45"/>
  <c r="L208" i="45"/>
  <c r="M207" i="45"/>
  <c r="O205" i="45"/>
  <c r="Q203" i="45"/>
  <c r="V198" i="45"/>
  <c r="AH194" i="45"/>
  <c r="AD198" i="45"/>
  <c r="I211" i="45"/>
  <c r="AE216" i="45"/>
  <c r="AT201" i="45"/>
  <c r="AC218" i="45"/>
  <c r="AH213" i="45"/>
  <c r="AJ211" i="45"/>
  <c r="AL209" i="45"/>
  <c r="AP197" i="45"/>
  <c r="AO203" i="45"/>
  <c r="AM205" i="45"/>
  <c r="AP206" i="45"/>
  <c r="AK207" i="45"/>
  <c r="L209" i="45"/>
  <c r="J211" i="45"/>
  <c r="H213" i="45"/>
  <c r="AE215" i="45"/>
  <c r="AM215" i="45"/>
  <c r="AE217" i="45"/>
  <c r="AM217" i="45"/>
  <c r="AE219" i="45"/>
  <c r="AM219" i="45"/>
  <c r="AE221" i="45"/>
  <c r="AE223" i="45"/>
  <c r="AE225" i="45"/>
  <c r="AE227" i="45"/>
  <c r="AD214" i="45"/>
  <c r="AD218" i="45"/>
  <c r="AD220" i="45"/>
  <c r="AD222" i="45"/>
  <c r="AD224" i="45"/>
  <c r="AD226" i="45"/>
  <c r="AP202" i="45"/>
  <c r="AN204" i="45"/>
  <c r="M208" i="45"/>
  <c r="K210" i="45"/>
  <c r="K17" i="45" l="1"/>
  <c r="K19" i="45" s="1"/>
  <c r="J17" i="45"/>
  <c r="J19" i="45" s="1"/>
  <c r="I8" i="45"/>
  <c r="I16" i="45" s="1"/>
  <c r="R6" i="45"/>
  <c r="R14" i="45" s="1"/>
  <c r="X7" i="45"/>
  <c r="X15" i="45" s="1"/>
  <c r="S5" i="45"/>
  <c r="S13" i="45" s="1"/>
  <c r="S17" i="45" s="1"/>
  <c r="S19" i="45" s="1"/>
  <c r="M4" i="45"/>
  <c r="M12" i="45" s="1"/>
  <c r="W6" i="45"/>
  <c r="W14" i="45" s="1"/>
  <c r="R8" i="45"/>
  <c r="R16" i="45" s="1"/>
  <c r="AA8" i="45"/>
  <c r="AA16" i="45" s="1"/>
  <c r="M7" i="45"/>
  <c r="M15" i="45" s="1"/>
  <c r="J6" i="45"/>
  <c r="J14" i="45" s="1"/>
  <c r="G115" i="45"/>
  <c r="D116" i="45"/>
  <c r="D158" i="45"/>
  <c r="G157" i="45"/>
  <c r="I5" i="45"/>
  <c r="I13" i="45" s="1"/>
  <c r="I17" i="45" s="1"/>
  <c r="Z5" i="45"/>
  <c r="Z13" i="45" s="1"/>
  <c r="Z4" i="45"/>
  <c r="Z12" i="45" s="1"/>
  <c r="Z17" i="45" s="1"/>
  <c r="Z19" i="45" s="1"/>
  <c r="G193" i="45"/>
  <c r="D194" i="45"/>
  <c r="G75" i="45"/>
  <c r="D76" i="45"/>
  <c r="V8" i="45"/>
  <c r="V16" i="45" s="1"/>
  <c r="Q6" i="45"/>
  <c r="Q14" i="45" s="1"/>
  <c r="Q17" i="45" s="1"/>
  <c r="Q19" i="45" s="1"/>
  <c r="H7" i="45"/>
  <c r="H15" i="45" s="1"/>
  <c r="Z6" i="45"/>
  <c r="Z14" i="45" s="1"/>
  <c r="T6" i="45"/>
  <c r="T14" i="45" s="1"/>
  <c r="T17" i="45" s="1"/>
  <c r="T19" i="45" s="1"/>
  <c r="Z8" i="45"/>
  <c r="Z16" i="45" s="1"/>
  <c r="T8" i="45"/>
  <c r="T16" i="45" s="1"/>
  <c r="R4" i="45"/>
  <c r="R12" i="45" s="1"/>
  <c r="AA5" i="45"/>
  <c r="AA13" i="45" s="1"/>
  <c r="U6" i="45"/>
  <c r="U14" i="45" s="1"/>
  <c r="N8" i="45"/>
  <c r="N16" i="45" s="1"/>
  <c r="N17" i="45" s="1"/>
  <c r="N19" i="45" s="1"/>
  <c r="W5" i="45"/>
  <c r="W13" i="45" s="1"/>
  <c r="W17" i="45" s="1"/>
  <c r="W19" i="45" s="1"/>
  <c r="Y8" i="45"/>
  <c r="Y16" i="45" s="1"/>
  <c r="M8" i="45"/>
  <c r="M16" i="45" s="1"/>
  <c r="Y7" i="45"/>
  <c r="Y15" i="45" s="1"/>
  <c r="S6" i="45"/>
  <c r="S14" i="45" s="1"/>
  <c r="W7" i="45"/>
  <c r="W15" i="45" s="1"/>
  <c r="Y6" i="45"/>
  <c r="Y14" i="45" s="1"/>
  <c r="Y17" i="45" s="1"/>
  <c r="Y19" i="45" s="1"/>
  <c r="V5" i="45"/>
  <c r="V13" i="45" s="1"/>
  <c r="V17" i="45" s="1"/>
  <c r="V19" i="45" s="1"/>
  <c r="P6" i="45"/>
  <c r="P14" i="45" s="1"/>
  <c r="P17" i="45" s="1"/>
  <c r="P19" i="45" s="1"/>
  <c r="X8" i="45"/>
  <c r="X16" i="45" s="1"/>
  <c r="AA6" i="45"/>
  <c r="AA14" i="45" s="1"/>
  <c r="AA17" i="45" s="1"/>
  <c r="AA19" i="45" s="1"/>
  <c r="Q5" i="45"/>
  <c r="Q13" i="45" s="1"/>
  <c r="U7" i="45"/>
  <c r="U15" i="45" s="1"/>
  <c r="O6" i="45"/>
  <c r="O14" i="45" s="1"/>
  <c r="O17" i="45" s="1"/>
  <c r="O19" i="45" s="1"/>
  <c r="U5" i="45"/>
  <c r="U13" i="45" s="1"/>
  <c r="U17" i="45" s="1"/>
  <c r="U19" i="45" s="1"/>
  <c r="X4" i="45"/>
  <c r="X12" i="45" s="1"/>
  <c r="L8" i="45"/>
  <c r="L16" i="45" s="1"/>
  <c r="AB16" i="45" s="1"/>
  <c r="S8" i="45"/>
  <c r="S16" i="45" s="1"/>
  <c r="Q7" i="45"/>
  <c r="Q15" i="45" s="1"/>
  <c r="K6" i="45"/>
  <c r="K14" i="45" s="1"/>
  <c r="G33" i="45"/>
  <c r="D34" i="45"/>
  <c r="V6" i="45"/>
  <c r="V14" i="45" s="1"/>
  <c r="G116" i="45" l="1"/>
  <c r="D117" i="45"/>
  <c r="AB14" i="45"/>
  <c r="R17" i="45"/>
  <c r="R19" i="45" s="1"/>
  <c r="G76" i="45"/>
  <c r="D77" i="45"/>
  <c r="D159" i="45"/>
  <c r="G158" i="45"/>
  <c r="M17" i="45"/>
  <c r="M19" i="45" s="1"/>
  <c r="AB12" i="45"/>
  <c r="D195" i="45"/>
  <c r="G194" i="45"/>
  <c r="L17" i="45"/>
  <c r="L19" i="45" s="1"/>
  <c r="X17" i="45"/>
  <c r="X19" i="45" s="1"/>
  <c r="AB13" i="45"/>
  <c r="G34" i="45"/>
  <c r="D35" i="45"/>
  <c r="AB15" i="45"/>
  <c r="H17" i="45"/>
  <c r="D196" i="45" l="1"/>
  <c r="G195" i="45"/>
  <c r="AB17" i="45"/>
  <c r="G117" i="45"/>
  <c r="D118" i="45"/>
  <c r="G35" i="45"/>
  <c r="D36" i="45"/>
  <c r="D160" i="45"/>
  <c r="G159" i="45"/>
  <c r="G77" i="45"/>
  <c r="D78" i="45"/>
  <c r="G118" i="45" l="1"/>
  <c r="D119" i="45"/>
  <c r="D161" i="45"/>
  <c r="G160" i="45"/>
  <c r="G36" i="45"/>
  <c r="D37" i="45"/>
  <c r="G78" i="45"/>
  <c r="D79" i="45"/>
  <c r="D197" i="45"/>
  <c r="G196" i="45"/>
  <c r="G79" i="45" l="1"/>
  <c r="D80" i="45"/>
  <c r="G37" i="45"/>
  <c r="D38" i="45"/>
  <c r="G161" i="45"/>
  <c r="D162" i="45"/>
  <c r="G119" i="45"/>
  <c r="D120" i="45"/>
  <c r="G197" i="45"/>
  <c r="D198" i="45"/>
  <c r="D163" i="45" l="1"/>
  <c r="G162" i="45"/>
  <c r="G38" i="45"/>
  <c r="D39" i="45"/>
  <c r="G198" i="45"/>
  <c r="D199" i="45"/>
  <c r="G80" i="45"/>
  <c r="D81" i="45"/>
  <c r="G120" i="45"/>
  <c r="D121" i="45"/>
  <c r="D82" i="45" l="1"/>
  <c r="G81" i="45"/>
  <c r="D200" i="45"/>
  <c r="G199" i="45"/>
  <c r="G39" i="45"/>
  <c r="D40" i="45"/>
  <c r="G121" i="45"/>
  <c r="D122" i="45"/>
  <c r="G163" i="45"/>
  <c r="D164" i="45"/>
  <c r="D123" i="45" l="1"/>
  <c r="G122" i="45"/>
  <c r="D41" i="45"/>
  <c r="G40" i="45"/>
  <c r="D201" i="45"/>
  <c r="G200" i="45"/>
  <c r="D165" i="45"/>
  <c r="G164" i="45"/>
  <c r="G82" i="45"/>
  <c r="D83" i="45"/>
  <c r="D166" i="45" l="1"/>
  <c r="G165" i="45"/>
  <c r="G201" i="45"/>
  <c r="D202" i="45"/>
  <c r="G41" i="45"/>
  <c r="D42" i="45"/>
  <c r="D84" i="45"/>
  <c r="G83" i="45"/>
  <c r="G123" i="45"/>
  <c r="D124" i="45"/>
  <c r="G84" i="45" l="1"/>
  <c r="D85" i="45"/>
  <c r="G42" i="45"/>
  <c r="D43" i="45"/>
  <c r="G202" i="45"/>
  <c r="D203" i="45"/>
  <c r="D125" i="45"/>
  <c r="G124" i="45"/>
  <c r="G166" i="45"/>
  <c r="D167" i="45"/>
  <c r="D126" i="45" l="1"/>
  <c r="G125" i="45"/>
  <c r="D204" i="45"/>
  <c r="G203" i="45"/>
  <c r="D44" i="45"/>
  <c r="G43" i="45"/>
  <c r="G167" i="45"/>
  <c r="D168" i="45"/>
  <c r="G85" i="45"/>
  <c r="D86" i="45"/>
  <c r="G168" i="45" l="1"/>
  <c r="D169" i="45"/>
  <c r="G44" i="45"/>
  <c r="D45" i="45"/>
  <c r="D87" i="45"/>
  <c r="G86" i="45"/>
  <c r="D205" i="45"/>
  <c r="G204" i="45"/>
  <c r="G126" i="45"/>
  <c r="D127" i="45"/>
  <c r="G87" i="45" l="1"/>
  <c r="D88" i="45"/>
  <c r="D46" i="45"/>
  <c r="G45" i="45"/>
  <c r="D128" i="45"/>
  <c r="G127" i="45"/>
  <c r="G169" i="45"/>
  <c r="D170" i="45"/>
  <c r="G205" i="45"/>
  <c r="D206" i="45"/>
  <c r="G128" i="45" l="1"/>
  <c r="D129" i="45"/>
  <c r="G170" i="45"/>
  <c r="D171" i="45"/>
  <c r="D47" i="45"/>
  <c r="G46" i="45"/>
  <c r="G206" i="45"/>
  <c r="D207" i="45"/>
  <c r="D89" i="45"/>
  <c r="G88" i="45"/>
  <c r="G47" i="45" l="1"/>
  <c r="D48" i="45"/>
  <c r="G171" i="45"/>
  <c r="D172" i="45"/>
  <c r="D130" i="45"/>
  <c r="G129" i="45"/>
  <c r="G89" i="45"/>
  <c r="D90" i="45"/>
  <c r="D208" i="45"/>
  <c r="G207" i="45"/>
  <c r="G130" i="45" l="1"/>
  <c r="D131" i="45"/>
  <c r="D173" i="45"/>
  <c r="G172" i="45"/>
  <c r="D209" i="45"/>
  <c r="G208" i="45"/>
  <c r="D91" i="45"/>
  <c r="G90" i="45"/>
  <c r="G48" i="45"/>
  <c r="D49" i="45"/>
  <c r="G209" i="45" l="1"/>
  <c r="D210" i="45"/>
  <c r="G173" i="45"/>
  <c r="D174" i="45"/>
  <c r="D50" i="45"/>
  <c r="G49" i="45"/>
  <c r="G131" i="45"/>
  <c r="D132" i="45"/>
  <c r="D92" i="45"/>
  <c r="G91" i="45"/>
  <c r="D51" i="45" l="1"/>
  <c r="G50" i="45"/>
  <c r="G174" i="45"/>
  <c r="D175" i="45"/>
  <c r="D211" i="45"/>
  <c r="G210" i="45"/>
  <c r="G92" i="45"/>
  <c r="D93" i="45"/>
  <c r="D133" i="45"/>
  <c r="G132" i="45"/>
  <c r="D212" i="45" l="1"/>
  <c r="G211" i="45"/>
  <c r="D176" i="45"/>
  <c r="G175" i="45"/>
  <c r="D134" i="45"/>
  <c r="G133" i="45"/>
  <c r="D52" i="45"/>
  <c r="G51" i="45"/>
  <c r="D94" i="45"/>
  <c r="G93" i="45"/>
  <c r="G134" i="45" l="1"/>
  <c r="D135" i="45"/>
  <c r="D177" i="45"/>
  <c r="G176" i="45"/>
  <c r="G94" i="45"/>
  <c r="D95" i="45"/>
  <c r="D213" i="45"/>
  <c r="G212" i="45"/>
  <c r="D53" i="45"/>
  <c r="G52" i="45"/>
  <c r="D214" i="45" l="1"/>
  <c r="G213" i="45"/>
  <c r="D96" i="45"/>
  <c r="G95" i="45"/>
  <c r="G177" i="45"/>
  <c r="D178" i="45"/>
  <c r="G135" i="45"/>
  <c r="D136" i="45"/>
  <c r="G53" i="45"/>
  <c r="D54" i="45"/>
  <c r="G178" i="45" l="1"/>
  <c r="D179" i="45"/>
  <c r="G136" i="45"/>
  <c r="D137" i="45"/>
  <c r="D97" i="45"/>
  <c r="G96" i="45"/>
  <c r="G54" i="45"/>
  <c r="D55" i="45"/>
  <c r="G214" i="45"/>
  <c r="D215" i="45"/>
  <c r="G55" i="45" l="1"/>
  <c r="D56" i="45"/>
  <c r="G97" i="45"/>
  <c r="D98" i="45"/>
  <c r="G215" i="45"/>
  <c r="D216" i="45"/>
  <c r="G179" i="45"/>
  <c r="D180" i="45"/>
  <c r="G137" i="45"/>
  <c r="D138" i="45"/>
  <c r="G216" i="45" l="1"/>
  <c r="D217" i="45"/>
  <c r="G180" i="45"/>
  <c r="D181" i="45"/>
  <c r="D139" i="45"/>
  <c r="G138" i="45"/>
  <c r="G56" i="45"/>
  <c r="D57" i="45"/>
  <c r="D99" i="45"/>
  <c r="G98" i="45"/>
  <c r="G139" i="45" l="1"/>
  <c r="D140" i="45"/>
  <c r="G217" i="45"/>
  <c r="D218" i="45"/>
  <c r="D58" i="45"/>
  <c r="G57" i="45"/>
  <c r="G181" i="45"/>
  <c r="D182" i="45"/>
  <c r="D100" i="45"/>
  <c r="G99" i="45"/>
  <c r="D59" i="45" l="1"/>
  <c r="G58" i="45"/>
  <c r="G140" i="45"/>
  <c r="D141" i="45"/>
  <c r="G182" i="45"/>
  <c r="D183" i="45"/>
  <c r="G218" i="45"/>
  <c r="D219" i="45"/>
  <c r="D101" i="45"/>
  <c r="G100" i="45"/>
  <c r="G183" i="45" l="1"/>
  <c r="D184" i="45"/>
  <c r="G219" i="45"/>
  <c r="D220" i="45"/>
  <c r="G141" i="45"/>
  <c r="D142" i="45"/>
  <c r="G101" i="45"/>
  <c r="D102" i="45"/>
  <c r="G59" i="45"/>
  <c r="D60" i="45"/>
  <c r="D143" i="45" l="1"/>
  <c r="G142" i="45"/>
  <c r="D103" i="45"/>
  <c r="G102" i="45"/>
  <c r="D61" i="45"/>
  <c r="G60" i="45"/>
  <c r="G184" i="45"/>
  <c r="D185" i="45"/>
  <c r="G220" i="45"/>
  <c r="D221" i="45"/>
  <c r="G185" i="45" l="1"/>
  <c r="D186" i="45"/>
  <c r="D104" i="45"/>
  <c r="G103" i="45"/>
  <c r="G61" i="45"/>
  <c r="D62" i="45"/>
  <c r="G221" i="45"/>
  <c r="D222" i="45"/>
  <c r="G143" i="45"/>
  <c r="D144" i="45"/>
  <c r="D63" i="45" l="1"/>
  <c r="G62" i="45"/>
  <c r="D105" i="45"/>
  <c r="G104" i="45"/>
  <c r="G222" i="45"/>
  <c r="D223" i="45"/>
  <c r="G144" i="45"/>
  <c r="D145" i="45"/>
  <c r="G186" i="45"/>
  <c r="D187" i="45"/>
  <c r="G223" i="45" l="1"/>
  <c r="D224" i="45"/>
  <c r="G145" i="45"/>
  <c r="D146" i="45"/>
  <c r="G105" i="45"/>
  <c r="D106" i="45"/>
  <c r="G187" i="45"/>
  <c r="D188" i="45"/>
  <c r="G63" i="45"/>
  <c r="D64" i="45"/>
  <c r="G106" i="45" l="1"/>
  <c r="D107" i="45"/>
  <c r="D65" i="45"/>
  <c r="G64" i="45"/>
  <c r="G224" i="45"/>
  <c r="D225" i="45"/>
  <c r="D189" i="45"/>
  <c r="G188" i="45"/>
  <c r="D147" i="45"/>
  <c r="G146" i="45"/>
  <c r="G225" i="45" l="1"/>
  <c r="D226" i="45"/>
  <c r="G65" i="45"/>
  <c r="D66" i="45"/>
  <c r="G107" i="45"/>
  <c r="D108" i="45"/>
  <c r="D190" i="45"/>
  <c r="G190" i="45" s="1"/>
  <c r="G189" i="45"/>
  <c r="G147" i="45"/>
  <c r="D148" i="45"/>
  <c r="D149" i="45" l="1"/>
  <c r="G148" i="45"/>
  <c r="G226" i="45"/>
  <c r="D227" i="45"/>
  <c r="G108" i="45"/>
  <c r="D109" i="45"/>
  <c r="D67" i="45"/>
  <c r="G66" i="45"/>
  <c r="D110" i="45" l="1"/>
  <c r="G110" i="45" s="1"/>
  <c r="G109" i="45"/>
  <c r="D68" i="45"/>
  <c r="G67" i="45"/>
  <c r="G227" i="45"/>
  <c r="D228" i="45"/>
  <c r="G149" i="45"/>
  <c r="D150" i="45"/>
  <c r="G150" i="45" s="1"/>
  <c r="D69" i="45" l="1"/>
  <c r="G68" i="45"/>
  <c r="G228" i="45"/>
  <c r="D229" i="45"/>
  <c r="G229" i="45" l="1"/>
  <c r="D230" i="45"/>
  <c r="G230" i="45" s="1"/>
  <c r="G69" i="45"/>
  <c r="D70" i="45"/>
  <c r="G70" i="45" s="1"/>
  <c r="B60" i="36" l="1"/>
  <c r="C60" i="36"/>
  <c r="D60" i="36"/>
  <c r="E60" i="36"/>
  <c r="F60" i="36"/>
  <c r="B61" i="36"/>
  <c r="C61" i="36"/>
  <c r="D61" i="36"/>
  <c r="E61" i="36"/>
  <c r="F61" i="36"/>
  <c r="B62" i="36"/>
  <c r="C62" i="36"/>
  <c r="D62" i="36"/>
  <c r="E62" i="36"/>
  <c r="F62" i="36"/>
  <c r="B63" i="36"/>
  <c r="C63" i="36"/>
  <c r="D63" i="36"/>
  <c r="E63" i="36"/>
  <c r="F63" i="36"/>
  <c r="B64" i="36"/>
  <c r="C64" i="36"/>
  <c r="D64" i="36"/>
  <c r="E64" i="36"/>
  <c r="F64" i="36"/>
  <c r="B65" i="36"/>
  <c r="C65" i="36"/>
  <c r="D65" i="36"/>
  <c r="E65" i="36"/>
  <c r="F65" i="36"/>
  <c r="B66" i="36"/>
  <c r="C66" i="36"/>
  <c r="D66" i="36"/>
  <c r="E66" i="36"/>
  <c r="F66" i="36"/>
  <c r="B67" i="36"/>
  <c r="C67" i="36"/>
  <c r="D67" i="36"/>
  <c r="E67" i="36"/>
  <c r="F67" i="36"/>
  <c r="B68" i="36"/>
  <c r="C68" i="36"/>
  <c r="D68" i="36"/>
  <c r="E68" i="36"/>
  <c r="F68" i="36"/>
  <c r="B69" i="36"/>
  <c r="C69" i="36"/>
  <c r="D69" i="36"/>
  <c r="E69" i="36"/>
  <c r="F69" i="36"/>
  <c r="B70" i="36"/>
  <c r="C70" i="36"/>
  <c r="D70" i="36"/>
  <c r="E70" i="36"/>
  <c r="F70" i="36"/>
  <c r="B71" i="36"/>
  <c r="C71" i="36"/>
  <c r="D71" i="36"/>
  <c r="E71" i="36"/>
  <c r="F71" i="36"/>
  <c r="B72" i="36"/>
  <c r="C72" i="36"/>
  <c r="D72" i="36"/>
  <c r="E72" i="36"/>
  <c r="F72" i="36"/>
  <c r="B73" i="36"/>
  <c r="C73" i="36"/>
  <c r="D73" i="36"/>
  <c r="E73" i="36"/>
  <c r="F73" i="36"/>
  <c r="B74" i="36"/>
  <c r="C74" i="36"/>
  <c r="D74" i="36"/>
  <c r="E74" i="36"/>
  <c r="F74" i="36"/>
  <c r="B75" i="36"/>
  <c r="C75" i="36"/>
  <c r="D75" i="36"/>
  <c r="E75" i="36"/>
  <c r="F75" i="36"/>
  <c r="B76" i="36"/>
  <c r="C76" i="36"/>
  <c r="D76" i="36"/>
  <c r="E76" i="36"/>
  <c r="F76" i="36"/>
  <c r="B77" i="36"/>
  <c r="C77" i="36"/>
  <c r="D77" i="36"/>
  <c r="E77" i="36"/>
  <c r="F77" i="36"/>
  <c r="B78" i="36"/>
  <c r="C78" i="36"/>
  <c r="D78" i="36"/>
  <c r="E78" i="36"/>
  <c r="F78" i="36"/>
  <c r="B79" i="36"/>
  <c r="C79" i="36"/>
  <c r="D79" i="36"/>
  <c r="E79" i="36"/>
  <c r="F79" i="36"/>
  <c r="B80" i="36"/>
  <c r="C80" i="36"/>
  <c r="D80" i="36"/>
  <c r="E80" i="36"/>
  <c r="F80" i="36"/>
  <c r="B81" i="36"/>
  <c r="C81" i="36"/>
  <c r="D81" i="36"/>
  <c r="E81" i="36"/>
  <c r="F81" i="36"/>
  <c r="B82" i="36"/>
  <c r="C82" i="36"/>
  <c r="D82" i="36"/>
  <c r="E82" i="36"/>
  <c r="F82" i="36"/>
  <c r="C59" i="36"/>
  <c r="D59" i="36"/>
  <c r="E59" i="36"/>
  <c r="F59" i="36"/>
  <c r="B59" i="36"/>
  <c r="AB50" i="36"/>
  <c r="Y43" i="36"/>
  <c r="Z43" i="36"/>
  <c r="AA43" i="36"/>
  <c r="AB43" i="36"/>
  <c r="Y95" i="36"/>
  <c r="Z95" i="36"/>
  <c r="AA95" i="36"/>
  <c r="AB95" i="36"/>
  <c r="Y44" i="36"/>
  <c r="Z44" i="36"/>
  <c r="AA44" i="36"/>
  <c r="AB44" i="36"/>
  <c r="Y45" i="36"/>
  <c r="Z45" i="36"/>
  <c r="AA45" i="36"/>
  <c r="AB45" i="36"/>
  <c r="Y46" i="36"/>
  <c r="Z46" i="36"/>
  <c r="AA46" i="36"/>
  <c r="AB46" i="36"/>
  <c r="Y47" i="36"/>
  <c r="Z47" i="36"/>
  <c r="AA47" i="36"/>
  <c r="AB47" i="36"/>
  <c r="Y48" i="36"/>
  <c r="Z48" i="36"/>
  <c r="AA48" i="36"/>
  <c r="AB48" i="36"/>
  <c r="Y96" i="36"/>
  <c r="Z96" i="36"/>
  <c r="AA96" i="36"/>
  <c r="AB96" i="36"/>
  <c r="Y97" i="36"/>
  <c r="Z97" i="36"/>
  <c r="AA97" i="36"/>
  <c r="AB97" i="36"/>
  <c r="Y98" i="36"/>
  <c r="Z98" i="36"/>
  <c r="AA98" i="36"/>
  <c r="AB98" i="36"/>
  <c r="Y99" i="36"/>
  <c r="Z99" i="36"/>
  <c r="AA99" i="36"/>
  <c r="AB99" i="36"/>
  <c r="Y100" i="36"/>
  <c r="Z100" i="36"/>
  <c r="AA100" i="36"/>
  <c r="AB100" i="36"/>
  <c r="X48" i="36"/>
  <c r="W48" i="36"/>
  <c r="V48" i="36"/>
  <c r="U48" i="36"/>
  <c r="T48" i="36"/>
  <c r="S48" i="36"/>
  <c r="R48" i="36"/>
  <c r="Q48" i="36"/>
  <c r="P48" i="36"/>
  <c r="O48" i="36"/>
  <c r="N48" i="36"/>
  <c r="M48" i="36"/>
  <c r="L48" i="36"/>
  <c r="K48" i="36"/>
  <c r="J48" i="36"/>
  <c r="I48" i="36"/>
  <c r="H48" i="36"/>
  <c r="G48" i="36"/>
  <c r="F48" i="36"/>
  <c r="E48" i="36"/>
  <c r="X47" i="36"/>
  <c r="W47" i="36"/>
  <c r="V47" i="36"/>
  <c r="U47" i="36"/>
  <c r="T47" i="36"/>
  <c r="S47" i="36"/>
  <c r="R47" i="36"/>
  <c r="Q47" i="36"/>
  <c r="P47" i="36"/>
  <c r="O47" i="36"/>
  <c r="N47" i="36"/>
  <c r="M47" i="36"/>
  <c r="L47" i="36"/>
  <c r="K47" i="36"/>
  <c r="J47" i="36"/>
  <c r="I47" i="36"/>
  <c r="H47" i="36"/>
  <c r="G47" i="36"/>
  <c r="F47" i="36"/>
  <c r="E47" i="36"/>
  <c r="X46" i="36"/>
  <c r="W46" i="36"/>
  <c r="V46" i="36"/>
  <c r="U46" i="36"/>
  <c r="T46" i="36"/>
  <c r="S46" i="36"/>
  <c r="R46" i="36"/>
  <c r="Q46" i="36"/>
  <c r="P46" i="36"/>
  <c r="O46" i="36"/>
  <c r="N46" i="36"/>
  <c r="M46" i="36"/>
  <c r="L46" i="36"/>
  <c r="K46" i="36"/>
  <c r="J46" i="36"/>
  <c r="I46" i="36"/>
  <c r="H46" i="36"/>
  <c r="G46" i="36"/>
  <c r="F46" i="36"/>
  <c r="E46" i="36"/>
  <c r="X45" i="36"/>
  <c r="W45" i="36"/>
  <c r="V45" i="36"/>
  <c r="U45" i="36"/>
  <c r="T45" i="36"/>
  <c r="S45" i="36"/>
  <c r="R45" i="36"/>
  <c r="Q45" i="36"/>
  <c r="P45" i="36"/>
  <c r="O45" i="36"/>
  <c r="N45" i="36"/>
  <c r="M45" i="36"/>
  <c r="L45" i="36"/>
  <c r="K45" i="36"/>
  <c r="J45" i="36"/>
  <c r="I45" i="36"/>
  <c r="H45" i="36"/>
  <c r="G45" i="36"/>
  <c r="F45" i="36"/>
  <c r="E45" i="36"/>
  <c r="X44" i="36"/>
  <c r="W44" i="36"/>
  <c r="V44" i="36"/>
  <c r="U44" i="36"/>
  <c r="T44" i="36"/>
  <c r="S44" i="36"/>
  <c r="R44" i="36"/>
  <c r="Q44" i="36"/>
  <c r="P44" i="36"/>
  <c r="O44" i="36"/>
  <c r="N44" i="36"/>
  <c r="M44" i="36"/>
  <c r="L44" i="36"/>
  <c r="K44" i="36"/>
  <c r="J44" i="36"/>
  <c r="I44" i="36"/>
  <c r="H44" i="36"/>
  <c r="G44" i="36"/>
  <c r="F44" i="36"/>
  <c r="E44" i="36"/>
  <c r="X43" i="36"/>
  <c r="W43" i="36"/>
  <c r="V43" i="36"/>
  <c r="U43" i="36"/>
  <c r="T43" i="36"/>
  <c r="S43" i="36"/>
  <c r="R43" i="36"/>
  <c r="Q43" i="36"/>
  <c r="P43" i="36"/>
  <c r="O43" i="36"/>
  <c r="N43" i="36"/>
  <c r="M43" i="36"/>
  <c r="L43" i="36"/>
  <c r="K43" i="36"/>
  <c r="J43" i="36"/>
  <c r="I43" i="36"/>
  <c r="H43" i="36"/>
  <c r="G43" i="36"/>
  <c r="F43" i="36"/>
  <c r="E43" i="36"/>
  <c r="X151" i="36"/>
  <c r="W151" i="36"/>
  <c r="V151" i="36"/>
  <c r="U151" i="36"/>
  <c r="T151" i="36"/>
  <c r="S151" i="36"/>
  <c r="R151" i="36"/>
  <c r="Q151" i="36"/>
  <c r="P151" i="36"/>
  <c r="O151" i="36"/>
  <c r="N151" i="36"/>
  <c r="M151" i="36"/>
  <c r="L151" i="36"/>
  <c r="K151" i="36"/>
  <c r="J151" i="36"/>
  <c r="I151" i="36"/>
  <c r="H151" i="36"/>
  <c r="G151" i="36"/>
  <c r="F151" i="36"/>
  <c r="E151" i="36"/>
  <c r="X150" i="36"/>
  <c r="W150" i="36"/>
  <c r="V150" i="36"/>
  <c r="U150" i="36"/>
  <c r="T150" i="36"/>
  <c r="S150" i="36"/>
  <c r="R150" i="36"/>
  <c r="Q150" i="36"/>
  <c r="P150" i="36"/>
  <c r="O150" i="36"/>
  <c r="N150" i="36"/>
  <c r="M150" i="36"/>
  <c r="L150" i="36"/>
  <c r="K150" i="36"/>
  <c r="J150" i="36"/>
  <c r="I150" i="36"/>
  <c r="H150" i="36"/>
  <c r="G150" i="36"/>
  <c r="F150" i="36"/>
  <c r="E150" i="36"/>
  <c r="X149" i="36"/>
  <c r="W149" i="36"/>
  <c r="V149" i="36"/>
  <c r="U149" i="36"/>
  <c r="T149" i="36"/>
  <c r="S149" i="36"/>
  <c r="R149" i="36"/>
  <c r="Q149" i="36"/>
  <c r="P149" i="36"/>
  <c r="O149" i="36"/>
  <c r="N149" i="36"/>
  <c r="M149" i="36"/>
  <c r="L149" i="36"/>
  <c r="K149" i="36"/>
  <c r="J149" i="36"/>
  <c r="I149" i="36"/>
  <c r="H149" i="36"/>
  <c r="G149" i="36"/>
  <c r="F149" i="36"/>
  <c r="E149" i="36"/>
  <c r="X148" i="36"/>
  <c r="W148" i="36"/>
  <c r="V148" i="36"/>
  <c r="U148" i="36"/>
  <c r="T148" i="36"/>
  <c r="S148" i="36"/>
  <c r="R148" i="36"/>
  <c r="Q148" i="36"/>
  <c r="P148" i="36"/>
  <c r="O148" i="36"/>
  <c r="N148" i="36"/>
  <c r="M148" i="36"/>
  <c r="L148" i="36"/>
  <c r="K148" i="36"/>
  <c r="J148" i="36"/>
  <c r="I148" i="36"/>
  <c r="H148" i="36"/>
  <c r="G148" i="36"/>
  <c r="F148" i="36"/>
  <c r="E148" i="36"/>
  <c r="X147" i="36"/>
  <c r="W147" i="36"/>
  <c r="V147" i="36"/>
  <c r="U147" i="36"/>
  <c r="T147" i="36"/>
  <c r="S147" i="36"/>
  <c r="R147" i="36"/>
  <c r="Q147" i="36"/>
  <c r="P147" i="36"/>
  <c r="O147" i="36"/>
  <c r="N147" i="36"/>
  <c r="M147" i="36"/>
  <c r="L147" i="36"/>
  <c r="K147" i="36"/>
  <c r="J147" i="36"/>
  <c r="I147" i="36"/>
  <c r="H147" i="36"/>
  <c r="G147" i="36"/>
  <c r="F147" i="36"/>
  <c r="E147" i="36"/>
  <c r="X146" i="36"/>
  <c r="W146" i="36"/>
  <c r="V146" i="36"/>
  <c r="U146" i="36"/>
  <c r="T146" i="36"/>
  <c r="S146" i="36"/>
  <c r="R146" i="36"/>
  <c r="Q146" i="36"/>
  <c r="P146" i="36"/>
  <c r="O146" i="36"/>
  <c r="N146" i="36"/>
  <c r="M146" i="36"/>
  <c r="L146" i="36"/>
  <c r="K146" i="36"/>
  <c r="J146" i="36"/>
  <c r="I146" i="36"/>
  <c r="H146" i="36"/>
  <c r="G146" i="36"/>
  <c r="F146" i="36"/>
  <c r="E146" i="36"/>
  <c r="Y50" i="36" l="1"/>
  <c r="AA50" i="36"/>
  <c r="Z50" i="36"/>
  <c r="AA102" i="36"/>
  <c r="Z102" i="36"/>
  <c r="AB102" i="36"/>
  <c r="Y102" i="36"/>
  <c r="V50" i="36"/>
  <c r="H153" i="36"/>
  <c r="P153" i="36"/>
  <c r="X153" i="36"/>
  <c r="L153" i="36"/>
  <c r="T153" i="36"/>
  <c r="I153" i="36"/>
  <c r="Q153" i="36"/>
  <c r="E153" i="36"/>
  <c r="M153" i="36"/>
  <c r="U153" i="36"/>
  <c r="J153" i="36"/>
  <c r="R153" i="36"/>
  <c r="F153" i="36"/>
  <c r="N153" i="36"/>
  <c r="V153" i="36"/>
  <c r="K153" i="36"/>
  <c r="S153" i="36"/>
  <c r="G153" i="36"/>
  <c r="O153" i="36"/>
  <c r="W153" i="36"/>
  <c r="H50" i="36"/>
  <c r="P50" i="36"/>
  <c r="X50" i="36"/>
  <c r="L50" i="36"/>
  <c r="T50" i="36"/>
  <c r="I50" i="36"/>
  <c r="Q50" i="36"/>
  <c r="E50" i="36"/>
  <c r="M50" i="36"/>
  <c r="U50" i="36"/>
  <c r="J50" i="36"/>
  <c r="R50" i="36"/>
  <c r="F50" i="36"/>
  <c r="N50" i="36"/>
  <c r="K50" i="36"/>
  <c r="S50" i="36"/>
  <c r="G50" i="36"/>
  <c r="O50" i="36"/>
  <c r="W50" i="36"/>
  <c r="AM72" i="18"/>
  <c r="AM73" i="18"/>
  <c r="AM74" i="18"/>
  <c r="AM75" i="18"/>
  <c r="AM71" i="18"/>
  <c r="AM65" i="18"/>
  <c r="AM66" i="18"/>
  <c r="AM67" i="18"/>
  <c r="AM68" i="18"/>
  <c r="AM64" i="18"/>
  <c r="AM62" i="18"/>
  <c r="AL76" i="18"/>
  <c r="AL69" i="18"/>
  <c r="AM76" i="18" s="1"/>
  <c r="AL62" i="18"/>
  <c r="AM69" i="18" s="1"/>
  <c r="AJ21" i="18"/>
  <c r="AJ19" i="18"/>
  <c r="AJ15" i="18"/>
  <c r="AJ14" i="18"/>
  <c r="AJ13" i="18"/>
  <c r="AJ12" i="18"/>
  <c r="AJ11" i="18"/>
  <c r="AJ7" i="18"/>
  <c r="AJ6" i="18"/>
  <c r="AJ5" i="18"/>
  <c r="AJ4" i="18"/>
  <c r="AJ3" i="18"/>
  <c r="C186" i="36"/>
  <c r="F96" i="36"/>
  <c r="G96" i="36"/>
  <c r="H96" i="36"/>
  <c r="I96" i="36"/>
  <c r="J96" i="36"/>
  <c r="K96" i="36"/>
  <c r="L96" i="36"/>
  <c r="M96" i="36"/>
  <c r="N96" i="36"/>
  <c r="O96" i="36"/>
  <c r="P96" i="36"/>
  <c r="Q96" i="36"/>
  <c r="R96" i="36"/>
  <c r="S96" i="36"/>
  <c r="T96" i="36"/>
  <c r="U96" i="36"/>
  <c r="V96" i="36"/>
  <c r="W96" i="36"/>
  <c r="X96" i="36"/>
  <c r="F97" i="36"/>
  <c r="G97" i="36"/>
  <c r="H97" i="36"/>
  <c r="I97" i="36"/>
  <c r="J97" i="36"/>
  <c r="K97" i="36"/>
  <c r="L97" i="36"/>
  <c r="M97" i="36"/>
  <c r="N97" i="36"/>
  <c r="O97" i="36"/>
  <c r="P97" i="36"/>
  <c r="Q97" i="36"/>
  <c r="R97" i="36"/>
  <c r="S97" i="36"/>
  <c r="T97" i="36"/>
  <c r="U97" i="36"/>
  <c r="V97" i="36"/>
  <c r="W97" i="36"/>
  <c r="X97" i="36"/>
  <c r="F98" i="36"/>
  <c r="G98" i="36"/>
  <c r="H98" i="36"/>
  <c r="I98" i="36"/>
  <c r="J98" i="36"/>
  <c r="K98" i="36"/>
  <c r="L98" i="36"/>
  <c r="M98" i="36"/>
  <c r="N98" i="36"/>
  <c r="O98" i="36"/>
  <c r="P98" i="36"/>
  <c r="Q98" i="36"/>
  <c r="R98" i="36"/>
  <c r="S98" i="36"/>
  <c r="T98" i="36"/>
  <c r="U98" i="36"/>
  <c r="V98" i="36"/>
  <c r="W98" i="36"/>
  <c r="X98" i="36"/>
  <c r="F99" i="36"/>
  <c r="G99" i="36"/>
  <c r="H99" i="36"/>
  <c r="I99" i="36"/>
  <c r="J99" i="36"/>
  <c r="K99" i="36"/>
  <c r="L99" i="36"/>
  <c r="M99" i="36"/>
  <c r="N99" i="36"/>
  <c r="O99" i="36"/>
  <c r="P99" i="36"/>
  <c r="Q99" i="36"/>
  <c r="R99" i="36"/>
  <c r="S99" i="36"/>
  <c r="T99" i="36"/>
  <c r="U99" i="36"/>
  <c r="V99" i="36"/>
  <c r="W99" i="36"/>
  <c r="X99" i="36"/>
  <c r="F100" i="36"/>
  <c r="G100" i="36"/>
  <c r="H100" i="36"/>
  <c r="I100" i="36"/>
  <c r="J100" i="36"/>
  <c r="K100" i="36"/>
  <c r="L100" i="36"/>
  <c r="M100" i="36"/>
  <c r="N100" i="36"/>
  <c r="O100" i="36"/>
  <c r="P100" i="36"/>
  <c r="Q100" i="36"/>
  <c r="R100" i="36"/>
  <c r="S100" i="36"/>
  <c r="T100" i="36"/>
  <c r="U100" i="36"/>
  <c r="V100" i="36"/>
  <c r="W100" i="36"/>
  <c r="X100" i="36"/>
  <c r="E97" i="36"/>
  <c r="E98" i="36"/>
  <c r="E99" i="36"/>
  <c r="E100" i="36"/>
  <c r="E96" i="36"/>
  <c r="X95" i="36"/>
  <c r="W95" i="36"/>
  <c r="V95" i="36"/>
  <c r="U95" i="36"/>
  <c r="T95" i="36"/>
  <c r="S95" i="36"/>
  <c r="R95" i="36"/>
  <c r="Q95" i="36"/>
  <c r="P95" i="36"/>
  <c r="O95" i="36"/>
  <c r="N95" i="36"/>
  <c r="M95" i="36"/>
  <c r="L95" i="36"/>
  <c r="K95" i="36"/>
  <c r="J95" i="36"/>
  <c r="I95" i="36"/>
  <c r="H95" i="36"/>
  <c r="G95" i="36"/>
  <c r="F95" i="36"/>
  <c r="E95" i="36"/>
  <c r="P102" i="36" l="1"/>
  <c r="X102" i="36"/>
  <c r="H102" i="36"/>
  <c r="O102" i="36"/>
  <c r="G102" i="36"/>
  <c r="K102" i="36"/>
  <c r="T102" i="36"/>
  <c r="S102" i="36"/>
  <c r="R102" i="36"/>
  <c r="J102" i="36"/>
  <c r="L102" i="36"/>
  <c r="W102" i="36"/>
  <c r="E102" i="36"/>
  <c r="U102" i="36"/>
  <c r="M102" i="36"/>
  <c r="V102" i="36"/>
  <c r="N102" i="36"/>
  <c r="F102" i="36"/>
  <c r="Q102" i="36"/>
  <c r="I102" i="36"/>
  <c r="AJ24" i="18"/>
  <c r="AJ8" i="18"/>
  <c r="AK4" i="18" s="1"/>
  <c r="AL4" i="18" s="1"/>
  <c r="AJ16" i="18"/>
  <c r="AK15" i="18" s="1"/>
  <c r="AL15" i="18" s="1"/>
  <c r="AK19" i="18" l="1"/>
  <c r="AL19" i="18" s="1"/>
  <c r="AK22" i="18"/>
  <c r="AL22" i="18" s="1"/>
  <c r="AK20" i="18"/>
  <c r="AL20" i="18" s="1"/>
  <c r="AK21" i="18"/>
  <c r="AL21" i="18" s="1"/>
  <c r="AK6" i="18"/>
  <c r="AL6" i="18" s="1"/>
  <c r="AK5" i="18"/>
  <c r="AL5" i="18" s="1"/>
  <c r="AK23" i="18"/>
  <c r="AL23" i="18" s="1"/>
  <c r="AK3" i="18"/>
  <c r="AL3" i="18" s="1"/>
  <c r="AK7" i="18"/>
  <c r="AL7" i="18" s="1"/>
  <c r="AK12" i="18"/>
  <c r="AL12" i="18" s="1"/>
  <c r="AK11" i="18"/>
  <c r="AK14" i="18"/>
  <c r="AL14" i="18" s="1"/>
  <c r="AK13" i="18"/>
  <c r="AL13" i="18" s="1"/>
  <c r="AK24" i="18" l="1"/>
  <c r="AL24" i="18" s="1"/>
  <c r="AL11" i="18"/>
  <c r="AK16" i="18"/>
  <c r="AL16" i="18" s="1"/>
  <c r="P21" i="34" l="1"/>
  <c r="U15" i="34" s="1"/>
  <c r="Q21" i="34"/>
  <c r="R21" i="34"/>
  <c r="W15" i="34" s="1"/>
  <c r="S21" i="34"/>
  <c r="X17" i="34" s="1"/>
  <c r="T21" i="34"/>
  <c r="P27" i="34"/>
  <c r="U23" i="34" s="1"/>
  <c r="Q27" i="34"/>
  <c r="V22" i="34" s="1"/>
  <c r="R27" i="34"/>
  <c r="W27" i="34" s="1"/>
  <c r="S27" i="34"/>
  <c r="X22" i="34" s="1"/>
  <c r="T27" i="34"/>
  <c r="Q15" i="34"/>
  <c r="V5" i="34" s="1"/>
  <c r="R15" i="34"/>
  <c r="W6" i="34" s="1"/>
  <c r="S15" i="34"/>
  <c r="T15" i="34"/>
  <c r="Y12" i="34" s="1"/>
  <c r="P15" i="34"/>
  <c r="U6" i="34" s="1"/>
  <c r="V24" i="34"/>
  <c r="AM53" i="39"/>
  <c r="AL53" i="39"/>
  <c r="AK53" i="39"/>
  <c r="AJ53" i="39"/>
  <c r="AI53" i="39"/>
  <c r="AH53" i="39"/>
  <c r="AG53" i="39"/>
  <c r="AF53" i="39"/>
  <c r="AE53" i="39"/>
  <c r="AD53" i="39"/>
  <c r="AC53" i="39"/>
  <c r="AB53" i="39"/>
  <c r="AA53" i="39"/>
  <c r="Z53" i="39"/>
  <c r="Y53" i="39"/>
  <c r="AM52" i="39"/>
  <c r="AL52" i="39"/>
  <c r="AK52" i="39"/>
  <c r="AJ52" i="39"/>
  <c r="AI52" i="39"/>
  <c r="AH52" i="39"/>
  <c r="AG52" i="39"/>
  <c r="AF52" i="39"/>
  <c r="AE52" i="39"/>
  <c r="AD52" i="39"/>
  <c r="AC52" i="39"/>
  <c r="AB52" i="39"/>
  <c r="AA52" i="39"/>
  <c r="Z52" i="39"/>
  <c r="Y52" i="39"/>
  <c r="AM51" i="39"/>
  <c r="AL51" i="39"/>
  <c r="AK51" i="39"/>
  <c r="AJ51" i="39"/>
  <c r="AI51" i="39"/>
  <c r="AH51" i="39"/>
  <c r="AG51" i="39"/>
  <c r="AF51" i="39"/>
  <c r="AE51" i="39"/>
  <c r="AD51" i="39"/>
  <c r="AC51" i="39"/>
  <c r="AB51" i="39"/>
  <c r="AA51" i="39"/>
  <c r="Z51" i="39"/>
  <c r="Y51" i="39"/>
  <c r="AM50" i="39"/>
  <c r="AL50" i="39"/>
  <c r="AK50" i="39"/>
  <c r="AJ50" i="39"/>
  <c r="AI50" i="39"/>
  <c r="AH50" i="39"/>
  <c r="AG50" i="39"/>
  <c r="AF50" i="39"/>
  <c r="AE50" i="39"/>
  <c r="AD50" i="39"/>
  <c r="AC50" i="39"/>
  <c r="AB50" i="39"/>
  <c r="AA50" i="39"/>
  <c r="Z50" i="39"/>
  <c r="Y50" i="39"/>
  <c r="AM49" i="39"/>
  <c r="AL49" i="39"/>
  <c r="AK49" i="39"/>
  <c r="AJ49" i="39"/>
  <c r="AI49" i="39"/>
  <c r="AH49" i="39"/>
  <c r="AG49" i="39"/>
  <c r="AF49" i="39"/>
  <c r="AE49" i="39"/>
  <c r="AD49" i="39"/>
  <c r="AC49" i="39"/>
  <c r="AB49" i="39"/>
  <c r="AA49" i="39"/>
  <c r="Z49" i="39"/>
  <c r="Y49" i="39"/>
  <c r="AM48" i="39"/>
  <c r="AL48" i="39"/>
  <c r="AK48" i="39"/>
  <c r="AJ48" i="39"/>
  <c r="AI48" i="39"/>
  <c r="AH48" i="39"/>
  <c r="AG48" i="39"/>
  <c r="AF48" i="39"/>
  <c r="AE48" i="39"/>
  <c r="AD48" i="39"/>
  <c r="AC48" i="39"/>
  <c r="AB48" i="39"/>
  <c r="AA48" i="39"/>
  <c r="Z48" i="39"/>
  <c r="Y48" i="39"/>
  <c r="AM47" i="39"/>
  <c r="AL47" i="39"/>
  <c r="AK47" i="39"/>
  <c r="AJ47" i="39"/>
  <c r="AI47" i="39"/>
  <c r="AH47" i="39"/>
  <c r="AG47" i="39"/>
  <c r="AF47" i="39"/>
  <c r="AE47" i="39"/>
  <c r="AD47" i="39"/>
  <c r="AC47" i="39"/>
  <c r="AB47" i="39"/>
  <c r="AA47" i="39"/>
  <c r="Z47" i="39"/>
  <c r="Y47" i="39"/>
  <c r="AM46" i="39"/>
  <c r="AL46" i="39"/>
  <c r="AK46" i="39"/>
  <c r="AJ46" i="39"/>
  <c r="AI46" i="39"/>
  <c r="AH46" i="39"/>
  <c r="AG46" i="39"/>
  <c r="AF46" i="39"/>
  <c r="AE46" i="39"/>
  <c r="AD46" i="39"/>
  <c r="AC46" i="39"/>
  <c r="AB46" i="39"/>
  <c r="AA46" i="39"/>
  <c r="Z46" i="39"/>
  <c r="Y46" i="39"/>
  <c r="AM45" i="39"/>
  <c r="AL45" i="39"/>
  <c r="AK45" i="39"/>
  <c r="AJ45" i="39"/>
  <c r="AI45" i="39"/>
  <c r="AH45" i="39"/>
  <c r="AG45" i="39"/>
  <c r="AF45" i="39"/>
  <c r="AE45" i="39"/>
  <c r="AD45" i="39"/>
  <c r="AC45" i="39"/>
  <c r="AB45" i="39"/>
  <c r="AA45" i="39"/>
  <c r="Z45" i="39"/>
  <c r="Y45" i="39"/>
  <c r="AM44" i="39"/>
  <c r="AL44" i="39"/>
  <c r="AK44" i="39"/>
  <c r="AJ44" i="39"/>
  <c r="AI44" i="39"/>
  <c r="AH44" i="39"/>
  <c r="AG44" i="39"/>
  <c r="AF44" i="39"/>
  <c r="AE44" i="39"/>
  <c r="AD44" i="39"/>
  <c r="AC44" i="39"/>
  <c r="AB44" i="39"/>
  <c r="AA44" i="39"/>
  <c r="Z44" i="39"/>
  <c r="Y44" i="39"/>
  <c r="AM43" i="39"/>
  <c r="AL43" i="39"/>
  <c r="AK43" i="39"/>
  <c r="AJ43" i="39"/>
  <c r="AI43" i="39"/>
  <c r="AH43" i="39"/>
  <c r="AG43" i="39"/>
  <c r="AF43" i="39"/>
  <c r="AE43" i="39"/>
  <c r="AD43" i="39"/>
  <c r="AC43" i="39"/>
  <c r="AB43" i="39"/>
  <c r="AA43" i="39"/>
  <c r="Z43" i="39"/>
  <c r="Y43" i="39"/>
  <c r="AM42" i="39"/>
  <c r="AL42" i="39"/>
  <c r="AK42" i="39"/>
  <c r="AJ42" i="39"/>
  <c r="AI42" i="39"/>
  <c r="AH42" i="39"/>
  <c r="AG42" i="39"/>
  <c r="AF42" i="39"/>
  <c r="AE42" i="39"/>
  <c r="AD42" i="39"/>
  <c r="AC42" i="39"/>
  <c r="AB42" i="39"/>
  <c r="AA42" i="39"/>
  <c r="Z42" i="39"/>
  <c r="Y42" i="39"/>
  <c r="AM41" i="39"/>
  <c r="AL41" i="39"/>
  <c r="AK41" i="39"/>
  <c r="AJ41" i="39"/>
  <c r="AI41" i="39"/>
  <c r="AH41" i="39"/>
  <c r="AG41" i="39"/>
  <c r="AF41" i="39"/>
  <c r="AE41" i="39"/>
  <c r="AD41" i="39"/>
  <c r="AC41" i="39"/>
  <c r="AB41" i="39"/>
  <c r="AA41" i="39"/>
  <c r="Z41" i="39"/>
  <c r="Y41" i="39"/>
  <c r="AM40" i="39"/>
  <c r="AL40" i="39"/>
  <c r="AK40" i="39"/>
  <c r="AJ40" i="39"/>
  <c r="AI40" i="39"/>
  <c r="AH40" i="39"/>
  <c r="AG40" i="39"/>
  <c r="AF40" i="39"/>
  <c r="AE40" i="39"/>
  <c r="AD40" i="39"/>
  <c r="AC40" i="39"/>
  <c r="AB40" i="39"/>
  <c r="AA40" i="39"/>
  <c r="Z40" i="39"/>
  <c r="Y40" i="39"/>
  <c r="AM39" i="39"/>
  <c r="AL39" i="39"/>
  <c r="AK39" i="39"/>
  <c r="AJ39" i="39"/>
  <c r="AI39" i="39"/>
  <c r="AH39" i="39"/>
  <c r="AG39" i="39"/>
  <c r="AF39" i="39"/>
  <c r="AE39" i="39"/>
  <c r="AD39" i="39"/>
  <c r="AC39" i="39"/>
  <c r="AB39" i="39"/>
  <c r="AA39" i="39"/>
  <c r="Z39" i="39"/>
  <c r="Y39" i="39"/>
  <c r="AM38" i="39"/>
  <c r="AL38" i="39"/>
  <c r="AK38" i="39"/>
  <c r="AJ38" i="39"/>
  <c r="AI38" i="39"/>
  <c r="AH38" i="39"/>
  <c r="AG38" i="39"/>
  <c r="AF38" i="39"/>
  <c r="AE38" i="39"/>
  <c r="AD38" i="39"/>
  <c r="AC38" i="39"/>
  <c r="AB38" i="39"/>
  <c r="AA38" i="39"/>
  <c r="Z38" i="39"/>
  <c r="Y38" i="39"/>
  <c r="AM37" i="39"/>
  <c r="AL37" i="39"/>
  <c r="AK37" i="39"/>
  <c r="AJ37" i="39"/>
  <c r="AI37" i="39"/>
  <c r="AH37" i="39"/>
  <c r="AG37" i="39"/>
  <c r="AF37" i="39"/>
  <c r="AE37" i="39"/>
  <c r="AD37" i="39"/>
  <c r="AC37" i="39"/>
  <c r="AB37" i="39"/>
  <c r="AA37" i="39"/>
  <c r="Z37" i="39"/>
  <c r="Y37" i="39"/>
  <c r="AM36" i="39"/>
  <c r="AL36" i="39"/>
  <c r="AK36" i="39"/>
  <c r="AJ36" i="39"/>
  <c r="AI36" i="39"/>
  <c r="AH36" i="39"/>
  <c r="AG36" i="39"/>
  <c r="AF36" i="39"/>
  <c r="AE36" i="39"/>
  <c r="AD36" i="39"/>
  <c r="AC36" i="39"/>
  <c r="AB36" i="39"/>
  <c r="AA36" i="39"/>
  <c r="Z36" i="39"/>
  <c r="Y36" i="39"/>
  <c r="AM35" i="39"/>
  <c r="AL35" i="39"/>
  <c r="AK35" i="39"/>
  <c r="AJ35" i="39"/>
  <c r="AI35" i="39"/>
  <c r="AH35" i="39"/>
  <c r="AG35" i="39"/>
  <c r="AF35" i="39"/>
  <c r="AE35" i="39"/>
  <c r="AD35" i="39"/>
  <c r="AC35" i="39"/>
  <c r="AB35" i="39"/>
  <c r="AA35" i="39"/>
  <c r="Z35" i="39"/>
  <c r="Y35" i="39"/>
  <c r="AM34" i="39"/>
  <c r="AL34" i="39"/>
  <c r="AK34" i="39"/>
  <c r="AJ34" i="39"/>
  <c r="AI34" i="39"/>
  <c r="AH34" i="39"/>
  <c r="AG34" i="39"/>
  <c r="AF34" i="39"/>
  <c r="AE34" i="39"/>
  <c r="AD34" i="39"/>
  <c r="AC34" i="39"/>
  <c r="AB34" i="39"/>
  <c r="AA34" i="39"/>
  <c r="Z34" i="39"/>
  <c r="Y34" i="39"/>
  <c r="AM33" i="39"/>
  <c r="AL33" i="39"/>
  <c r="AK33" i="39"/>
  <c r="AJ33" i="39"/>
  <c r="AI33" i="39"/>
  <c r="AH33" i="39"/>
  <c r="AG33" i="39"/>
  <c r="AF33" i="39"/>
  <c r="AE33" i="39"/>
  <c r="AD33" i="39"/>
  <c r="AC33" i="39"/>
  <c r="AB33" i="39"/>
  <c r="AA33" i="39"/>
  <c r="Z33" i="39"/>
  <c r="Y33" i="39"/>
  <c r="AM32" i="39"/>
  <c r="AL32" i="39"/>
  <c r="AK32" i="39"/>
  <c r="AJ32" i="39"/>
  <c r="AI32" i="39"/>
  <c r="AH32" i="39"/>
  <c r="AG32" i="39"/>
  <c r="AF32" i="39"/>
  <c r="AE32" i="39"/>
  <c r="AD32" i="39"/>
  <c r="AC32" i="39"/>
  <c r="AB32" i="39"/>
  <c r="AA32" i="39"/>
  <c r="Z32" i="39"/>
  <c r="Y32" i="39"/>
  <c r="AM31" i="39"/>
  <c r="AL31" i="39"/>
  <c r="AK31" i="39"/>
  <c r="AJ31" i="39"/>
  <c r="AI31" i="39"/>
  <c r="AH31" i="39"/>
  <c r="AG31" i="39"/>
  <c r="AF31" i="39"/>
  <c r="AE31" i="39"/>
  <c r="AD31" i="39"/>
  <c r="AC31" i="39"/>
  <c r="AB31" i="39"/>
  <c r="AA31" i="39"/>
  <c r="Z31" i="39"/>
  <c r="Y31" i="39"/>
  <c r="AM30" i="39"/>
  <c r="AL30" i="39"/>
  <c r="AK30" i="39"/>
  <c r="AJ30" i="39"/>
  <c r="AI30" i="39"/>
  <c r="AH30" i="39"/>
  <c r="AG30" i="39"/>
  <c r="AF30" i="39"/>
  <c r="AE30" i="39"/>
  <c r="AD30" i="39"/>
  <c r="AC30" i="39"/>
  <c r="AB30" i="39"/>
  <c r="AA30" i="39"/>
  <c r="Z30" i="39"/>
  <c r="Y30" i="39"/>
  <c r="AM29" i="39"/>
  <c r="AL29" i="39"/>
  <c r="AK29" i="39"/>
  <c r="AJ29" i="39"/>
  <c r="AI29" i="39"/>
  <c r="AH29" i="39"/>
  <c r="AG29" i="39"/>
  <c r="AF29" i="39"/>
  <c r="AE29" i="39"/>
  <c r="AD29" i="39"/>
  <c r="AC29" i="39"/>
  <c r="AB29" i="39"/>
  <c r="AA29" i="39"/>
  <c r="Z29" i="39"/>
  <c r="Y29" i="39"/>
  <c r="AM28" i="39"/>
  <c r="AL28" i="39"/>
  <c r="AK28" i="39"/>
  <c r="AJ28" i="39"/>
  <c r="AI28" i="39"/>
  <c r="AH28" i="39"/>
  <c r="AG28" i="39"/>
  <c r="AF28" i="39"/>
  <c r="AE28" i="39"/>
  <c r="AD28" i="39"/>
  <c r="AC28" i="39"/>
  <c r="AB28" i="39"/>
  <c r="AA28" i="39"/>
  <c r="Z28" i="39"/>
  <c r="Y28" i="39"/>
  <c r="X28" i="39"/>
  <c r="N28" i="39"/>
  <c r="M28" i="39"/>
  <c r="T28" i="39" s="1"/>
  <c r="AM27" i="39"/>
  <c r="AL27" i="39"/>
  <c r="AK27" i="39"/>
  <c r="AJ27" i="39"/>
  <c r="AI27" i="39"/>
  <c r="AH27" i="39"/>
  <c r="AG27" i="39"/>
  <c r="AF27" i="39"/>
  <c r="AE27" i="39"/>
  <c r="AD27" i="39"/>
  <c r="AC27" i="39"/>
  <c r="AB27" i="39"/>
  <c r="AA27" i="39"/>
  <c r="Z27" i="39"/>
  <c r="Y27" i="39"/>
  <c r="X27" i="39"/>
  <c r="W27" i="39"/>
  <c r="V27" i="39"/>
  <c r="U27" i="39"/>
  <c r="T27" i="39"/>
  <c r="N27" i="39"/>
  <c r="AM26" i="39"/>
  <c r="AL26" i="39"/>
  <c r="AK26" i="39"/>
  <c r="AJ26" i="39"/>
  <c r="AI26" i="39"/>
  <c r="AH26" i="39"/>
  <c r="AG26" i="39"/>
  <c r="AF26" i="39"/>
  <c r="AE26" i="39"/>
  <c r="AD26" i="39"/>
  <c r="AC26" i="39"/>
  <c r="AB26" i="39"/>
  <c r="AA26" i="39"/>
  <c r="Z26" i="39"/>
  <c r="Y26" i="39"/>
  <c r="X26" i="39"/>
  <c r="W26" i="39"/>
  <c r="V26" i="39"/>
  <c r="U26" i="39"/>
  <c r="T26" i="39"/>
  <c r="N26" i="39"/>
  <c r="AM25" i="39"/>
  <c r="AL25" i="39"/>
  <c r="AK25" i="39"/>
  <c r="AJ25" i="39"/>
  <c r="AI25" i="39"/>
  <c r="AH25" i="39"/>
  <c r="AG25" i="39"/>
  <c r="AF25" i="39"/>
  <c r="AE25" i="39"/>
  <c r="AD25" i="39"/>
  <c r="AC25" i="39"/>
  <c r="AB25" i="39"/>
  <c r="AA25" i="39"/>
  <c r="Z25" i="39"/>
  <c r="Y25" i="39"/>
  <c r="X25" i="39"/>
  <c r="W25" i="39"/>
  <c r="V25" i="39"/>
  <c r="U25" i="39"/>
  <c r="T25" i="39"/>
  <c r="N25" i="39"/>
  <c r="AM24" i="39"/>
  <c r="AL24" i="39"/>
  <c r="AK24" i="39"/>
  <c r="AJ24" i="39"/>
  <c r="AI24" i="39"/>
  <c r="AH24" i="39"/>
  <c r="AG24" i="39"/>
  <c r="AF24" i="39"/>
  <c r="AE24" i="39"/>
  <c r="AD24" i="39"/>
  <c r="AC24" i="39"/>
  <c r="AB24" i="39"/>
  <c r="AA24" i="39"/>
  <c r="Z24" i="39"/>
  <c r="Y24" i="39"/>
  <c r="X24" i="39"/>
  <c r="W24" i="39"/>
  <c r="V24" i="39"/>
  <c r="U24" i="39"/>
  <c r="T24" i="39"/>
  <c r="N24" i="39"/>
  <c r="AM23" i="39"/>
  <c r="AL23" i="39"/>
  <c r="AK23" i="39"/>
  <c r="AJ23" i="39"/>
  <c r="AI23" i="39"/>
  <c r="AH23" i="39"/>
  <c r="AG23" i="39"/>
  <c r="AF23" i="39"/>
  <c r="AE23" i="39"/>
  <c r="AD23" i="39"/>
  <c r="AC23" i="39"/>
  <c r="AB23" i="39"/>
  <c r="AA23" i="39"/>
  <c r="Z23" i="39"/>
  <c r="Y23" i="39"/>
  <c r="X23" i="39"/>
  <c r="W23" i="39"/>
  <c r="V23" i="39"/>
  <c r="U23" i="39"/>
  <c r="T23" i="39"/>
  <c r="N23" i="39"/>
  <c r="AM22" i="39"/>
  <c r="AL22" i="39"/>
  <c r="AK22" i="39"/>
  <c r="AJ22" i="39"/>
  <c r="AI22" i="39"/>
  <c r="AS22" i="39" s="1"/>
  <c r="AH22" i="39"/>
  <c r="AG22" i="39"/>
  <c r="AF22" i="39"/>
  <c r="AE22" i="39"/>
  <c r="AD22" i="39"/>
  <c r="AC22" i="39"/>
  <c r="AB22" i="39"/>
  <c r="AA22" i="39"/>
  <c r="Z22" i="39"/>
  <c r="Y22" i="39"/>
  <c r="X22" i="39"/>
  <c r="W22" i="39"/>
  <c r="V22" i="39"/>
  <c r="U22" i="39"/>
  <c r="T22" i="39"/>
  <c r="N22" i="39"/>
  <c r="AM21" i="39"/>
  <c r="AL21" i="39"/>
  <c r="AK21" i="39"/>
  <c r="AJ21" i="39"/>
  <c r="AI21" i="39"/>
  <c r="AH21" i="39"/>
  <c r="AG21" i="39"/>
  <c r="AF21" i="39"/>
  <c r="AE21" i="39"/>
  <c r="AD21" i="39"/>
  <c r="AC21" i="39"/>
  <c r="AB21" i="39"/>
  <c r="AA21" i="39"/>
  <c r="Z21" i="39"/>
  <c r="Y21" i="39"/>
  <c r="X21" i="39"/>
  <c r="W21" i="39"/>
  <c r="V21" i="39"/>
  <c r="U21" i="39"/>
  <c r="T21" i="39"/>
  <c r="N21" i="39"/>
  <c r="AM20" i="39"/>
  <c r="AL20" i="39"/>
  <c r="AK20" i="39"/>
  <c r="AJ20" i="39"/>
  <c r="AI20" i="39"/>
  <c r="AH20" i="39"/>
  <c r="AG20" i="39"/>
  <c r="AF20" i="39"/>
  <c r="AE20" i="39"/>
  <c r="AD20" i="39"/>
  <c r="AC20" i="39"/>
  <c r="AB20" i="39"/>
  <c r="AA20" i="39"/>
  <c r="Z20" i="39"/>
  <c r="Y20" i="39"/>
  <c r="X20" i="39"/>
  <c r="W20" i="39"/>
  <c r="V20" i="39"/>
  <c r="U20" i="39"/>
  <c r="T20" i="39"/>
  <c r="N20" i="39"/>
  <c r="AM19" i="39"/>
  <c r="AL19" i="39"/>
  <c r="AK19" i="39"/>
  <c r="AJ19" i="39"/>
  <c r="AI19" i="39"/>
  <c r="AH19" i="39"/>
  <c r="AG19" i="39"/>
  <c r="AF19" i="39"/>
  <c r="AE19" i="39"/>
  <c r="AD19" i="39"/>
  <c r="AC19" i="39"/>
  <c r="AB19" i="39"/>
  <c r="AA19" i="39"/>
  <c r="Z19" i="39"/>
  <c r="Y19" i="39"/>
  <c r="X19" i="39"/>
  <c r="W19" i="39"/>
  <c r="V19" i="39"/>
  <c r="U19" i="39"/>
  <c r="T19" i="39"/>
  <c r="N19" i="39"/>
  <c r="AM18" i="39"/>
  <c r="AL18" i="39"/>
  <c r="AK18" i="39"/>
  <c r="AJ18" i="39"/>
  <c r="AI18" i="39"/>
  <c r="AH18" i="39"/>
  <c r="AG18" i="39"/>
  <c r="AF18" i="39"/>
  <c r="AE18" i="39"/>
  <c r="AD18" i="39"/>
  <c r="AC18" i="39"/>
  <c r="AB18" i="39"/>
  <c r="AA18" i="39"/>
  <c r="Z18" i="39"/>
  <c r="Y18" i="39"/>
  <c r="X18" i="39"/>
  <c r="W18" i="39"/>
  <c r="V18" i="39"/>
  <c r="U18" i="39"/>
  <c r="T18" i="39"/>
  <c r="N18" i="39"/>
  <c r="AM17" i="39"/>
  <c r="AL17" i="39"/>
  <c r="AK17" i="39"/>
  <c r="AJ17" i="39"/>
  <c r="AI17" i="39"/>
  <c r="AH17" i="39"/>
  <c r="AG17" i="39"/>
  <c r="AF17" i="39"/>
  <c r="AE17" i="39"/>
  <c r="AD17" i="39"/>
  <c r="AC17" i="39"/>
  <c r="AB17" i="39"/>
  <c r="AA17" i="39"/>
  <c r="Z17" i="39"/>
  <c r="Y17" i="39"/>
  <c r="X17" i="39"/>
  <c r="W17" i="39"/>
  <c r="V17" i="39"/>
  <c r="U17" i="39"/>
  <c r="T17" i="39"/>
  <c r="N17" i="39"/>
  <c r="AM16" i="39"/>
  <c r="AL16" i="39"/>
  <c r="AK16" i="39"/>
  <c r="AJ16" i="39"/>
  <c r="AI16" i="39"/>
  <c r="AH16" i="39"/>
  <c r="AG16" i="39"/>
  <c r="AF16" i="39"/>
  <c r="AE16" i="39"/>
  <c r="AD16" i="39"/>
  <c r="AC16" i="39"/>
  <c r="AB16" i="39"/>
  <c r="AA16" i="39"/>
  <c r="Z16" i="39"/>
  <c r="Y16" i="39"/>
  <c r="X16" i="39"/>
  <c r="W16" i="39"/>
  <c r="V16" i="39"/>
  <c r="U16" i="39"/>
  <c r="T16" i="39"/>
  <c r="N16" i="39"/>
  <c r="AM15" i="39"/>
  <c r="AL15" i="39"/>
  <c r="AK15" i="39"/>
  <c r="AJ15" i="39"/>
  <c r="AI15" i="39"/>
  <c r="AH15" i="39"/>
  <c r="AG15" i="39"/>
  <c r="AF15" i="39"/>
  <c r="AE15" i="39"/>
  <c r="AD15" i="39"/>
  <c r="AC15" i="39"/>
  <c r="AB15" i="39"/>
  <c r="AA15" i="39"/>
  <c r="Z15" i="39"/>
  <c r="Y15" i="39"/>
  <c r="X15" i="39"/>
  <c r="W15" i="39"/>
  <c r="V15" i="39"/>
  <c r="U15" i="39"/>
  <c r="T15" i="39"/>
  <c r="N15" i="39"/>
  <c r="AM14" i="39"/>
  <c r="AL14" i="39"/>
  <c r="AK14" i="39"/>
  <c r="AJ14" i="39"/>
  <c r="AI14" i="39"/>
  <c r="AH14" i="39"/>
  <c r="AG14" i="39"/>
  <c r="AF14" i="39"/>
  <c r="AE14" i="39"/>
  <c r="AD14" i="39"/>
  <c r="AC14" i="39"/>
  <c r="AB14" i="39"/>
  <c r="AA14" i="39"/>
  <c r="Z14" i="39"/>
  <c r="Y14" i="39"/>
  <c r="X14" i="39"/>
  <c r="W14" i="39"/>
  <c r="V14" i="39"/>
  <c r="U14" i="39"/>
  <c r="T14" i="39"/>
  <c r="N14" i="39"/>
  <c r="AM13" i="39"/>
  <c r="AL13" i="39"/>
  <c r="AK13" i="39"/>
  <c r="AJ13" i="39"/>
  <c r="AI13" i="39"/>
  <c r="AH13" i="39"/>
  <c r="AG13" i="39"/>
  <c r="AF13" i="39"/>
  <c r="AE13" i="39"/>
  <c r="AD13" i="39"/>
  <c r="AC13" i="39"/>
  <c r="AB13" i="39"/>
  <c r="AA13" i="39"/>
  <c r="Z13" i="39"/>
  <c r="Y13" i="39"/>
  <c r="X13" i="39"/>
  <c r="W13" i="39"/>
  <c r="V13" i="39"/>
  <c r="U13" i="39"/>
  <c r="T13" i="39"/>
  <c r="N13" i="39"/>
  <c r="AM12" i="39"/>
  <c r="AL12" i="39"/>
  <c r="AK12" i="39"/>
  <c r="AJ12" i="39"/>
  <c r="AI12" i="39"/>
  <c r="AH12" i="39"/>
  <c r="AG12" i="39"/>
  <c r="AF12" i="39"/>
  <c r="AE12" i="39"/>
  <c r="AD12" i="39"/>
  <c r="AC12" i="39"/>
  <c r="AB12" i="39"/>
  <c r="AA12" i="39"/>
  <c r="Z12" i="39"/>
  <c r="Y12" i="39"/>
  <c r="X12" i="39"/>
  <c r="W12" i="39"/>
  <c r="V12" i="39"/>
  <c r="U12" i="39"/>
  <c r="T12" i="39"/>
  <c r="N12" i="39"/>
  <c r="AM11" i="39"/>
  <c r="AL11" i="39"/>
  <c r="AK11" i="39"/>
  <c r="AJ11" i="39"/>
  <c r="AI11" i="39"/>
  <c r="AH11" i="39"/>
  <c r="AG11" i="39"/>
  <c r="AF11" i="39"/>
  <c r="AE11" i="39"/>
  <c r="AD11" i="39"/>
  <c r="AC11" i="39"/>
  <c r="AB11" i="39"/>
  <c r="AA11" i="39"/>
  <c r="Z11" i="39"/>
  <c r="Y11" i="39"/>
  <c r="X11" i="39"/>
  <c r="W11" i="39"/>
  <c r="V11" i="39"/>
  <c r="U11" i="39"/>
  <c r="T11" i="39"/>
  <c r="N11" i="39"/>
  <c r="AM10" i="39"/>
  <c r="AL10" i="39"/>
  <c r="AK10" i="39"/>
  <c r="AJ10" i="39"/>
  <c r="AI10" i="39"/>
  <c r="AH10" i="39"/>
  <c r="AG10" i="39"/>
  <c r="AF10" i="39"/>
  <c r="AE10" i="39"/>
  <c r="AD10" i="39"/>
  <c r="AC10" i="39"/>
  <c r="AB10" i="39"/>
  <c r="AA10" i="39"/>
  <c r="Z10" i="39"/>
  <c r="Y10" i="39"/>
  <c r="X10" i="39"/>
  <c r="W10" i="39"/>
  <c r="V10" i="39"/>
  <c r="U10" i="39"/>
  <c r="T10" i="39"/>
  <c r="N10" i="39"/>
  <c r="AM9" i="39"/>
  <c r="AL9" i="39"/>
  <c r="AK9" i="39"/>
  <c r="AJ9" i="39"/>
  <c r="AI9" i="39"/>
  <c r="AH9" i="39"/>
  <c r="AG9" i="39"/>
  <c r="AF9" i="39"/>
  <c r="AE9" i="39"/>
  <c r="AD9" i="39"/>
  <c r="AC9" i="39"/>
  <c r="AB9" i="39"/>
  <c r="AA9" i="39"/>
  <c r="Z9" i="39"/>
  <c r="Y9" i="39"/>
  <c r="X9" i="39"/>
  <c r="W9" i="39"/>
  <c r="V9" i="39"/>
  <c r="U9" i="39"/>
  <c r="T9" i="39"/>
  <c r="N9" i="39"/>
  <c r="AM8" i="39"/>
  <c r="AL8" i="39"/>
  <c r="AK8" i="39"/>
  <c r="AJ8" i="39"/>
  <c r="AI8" i="39"/>
  <c r="AH8" i="39"/>
  <c r="AG8" i="39"/>
  <c r="AF8" i="39"/>
  <c r="AE8" i="39"/>
  <c r="AD8" i="39"/>
  <c r="AC8" i="39"/>
  <c r="AB8" i="39"/>
  <c r="AA8" i="39"/>
  <c r="Z8" i="39"/>
  <c r="Y8" i="39"/>
  <c r="X8" i="39"/>
  <c r="W8" i="39"/>
  <c r="V8" i="39"/>
  <c r="U8" i="39"/>
  <c r="T8" i="39"/>
  <c r="N8" i="39"/>
  <c r="AM7" i="39"/>
  <c r="AL7" i="39"/>
  <c r="AK7" i="39"/>
  <c r="AJ7" i="39"/>
  <c r="AI7" i="39"/>
  <c r="AH7" i="39"/>
  <c r="AG7" i="39"/>
  <c r="AF7" i="39"/>
  <c r="AE7" i="39"/>
  <c r="AD7" i="39"/>
  <c r="AC7" i="39"/>
  <c r="AB7" i="39"/>
  <c r="AA7" i="39"/>
  <c r="Z7" i="39"/>
  <c r="Y7" i="39"/>
  <c r="X7" i="39"/>
  <c r="W7" i="39"/>
  <c r="V7" i="39"/>
  <c r="U7" i="39"/>
  <c r="T7" i="39"/>
  <c r="N7" i="39"/>
  <c r="AM6" i="39"/>
  <c r="AL6" i="39"/>
  <c r="AK6" i="39"/>
  <c r="AJ6" i="39"/>
  <c r="AI6" i="39"/>
  <c r="AH6" i="39"/>
  <c r="AG6" i="39"/>
  <c r="AF6" i="39"/>
  <c r="AE6" i="39"/>
  <c r="AD6" i="39"/>
  <c r="AC6" i="39"/>
  <c r="AB6" i="39"/>
  <c r="AA6" i="39"/>
  <c r="Z6" i="39"/>
  <c r="Y6" i="39"/>
  <c r="X6" i="39"/>
  <c r="W6" i="39"/>
  <c r="V6" i="39"/>
  <c r="U6" i="39"/>
  <c r="T6" i="39"/>
  <c r="N6" i="39"/>
  <c r="AM5" i="39"/>
  <c r="AL5" i="39"/>
  <c r="AK5" i="39"/>
  <c r="AJ5" i="39"/>
  <c r="AI5" i="39"/>
  <c r="AH5" i="39"/>
  <c r="AG5" i="39"/>
  <c r="AF5" i="39"/>
  <c r="AE5" i="39"/>
  <c r="AD5" i="39"/>
  <c r="AC5" i="39"/>
  <c r="AB5" i="39"/>
  <c r="AA5" i="39"/>
  <c r="Z5" i="39"/>
  <c r="Y5" i="39"/>
  <c r="X5" i="39"/>
  <c r="X4" i="39" s="1"/>
  <c r="W5" i="39"/>
  <c r="W4" i="39" s="1"/>
  <c r="V5" i="39"/>
  <c r="V4" i="39" s="1"/>
  <c r="U5" i="39"/>
  <c r="T5" i="39"/>
  <c r="N5" i="39"/>
  <c r="AM4" i="39"/>
  <c r="AL4" i="39"/>
  <c r="AK4" i="39"/>
  <c r="AJ4" i="39"/>
  <c r="AI4" i="39"/>
  <c r="AH4" i="39"/>
  <c r="AG4" i="39"/>
  <c r="AF4" i="39"/>
  <c r="AE4" i="39"/>
  <c r="AD4" i="39"/>
  <c r="AC4" i="39"/>
  <c r="AB4" i="39"/>
  <c r="AA4" i="39"/>
  <c r="Z4" i="39"/>
  <c r="Y4" i="39"/>
  <c r="U4" i="39"/>
  <c r="AK5" i="34"/>
  <c r="AK4" i="34" s="1"/>
  <c r="AK6" i="34"/>
  <c r="AK7" i="34"/>
  <c r="AK8" i="34"/>
  <c r="AK9" i="34"/>
  <c r="AK10" i="34"/>
  <c r="AK11" i="34"/>
  <c r="AK12" i="34"/>
  <c r="AK13" i="34"/>
  <c r="AK14" i="34"/>
  <c r="AK15" i="34"/>
  <c r="AK16" i="34"/>
  <c r="AK17" i="34"/>
  <c r="AK18" i="34"/>
  <c r="AK19" i="34"/>
  <c r="AK20" i="34"/>
  <c r="AK21" i="34"/>
  <c r="AK22" i="34"/>
  <c r="AK23" i="34"/>
  <c r="AK24" i="34"/>
  <c r="AK25" i="34"/>
  <c r="AK26" i="34"/>
  <c r="AK27" i="34"/>
  <c r="AG6" i="34"/>
  <c r="AQ6" i="34" s="1"/>
  <c r="B9" i="36" s="1"/>
  <c r="AH6" i="34"/>
  <c r="AI6" i="34"/>
  <c r="AJ6" i="34"/>
  <c r="AG7" i="34"/>
  <c r="AH7" i="34"/>
  <c r="AI7" i="34"/>
  <c r="AJ7" i="34"/>
  <c r="AG8" i="34"/>
  <c r="AH8" i="34"/>
  <c r="AI8" i="34"/>
  <c r="AJ8" i="34"/>
  <c r="AG9" i="34"/>
  <c r="AH9" i="34"/>
  <c r="AI9" i="34"/>
  <c r="AJ9" i="34"/>
  <c r="AG10" i="34"/>
  <c r="AH10" i="34"/>
  <c r="AI10" i="34"/>
  <c r="AJ10" i="34"/>
  <c r="AG11" i="34"/>
  <c r="AH11" i="34"/>
  <c r="AI11" i="34"/>
  <c r="AJ11" i="34"/>
  <c r="AG12" i="34"/>
  <c r="AH12" i="34"/>
  <c r="AI12" i="34"/>
  <c r="AJ12" i="34"/>
  <c r="AG13" i="34"/>
  <c r="AH13" i="34"/>
  <c r="AI13" i="34"/>
  <c r="AJ13" i="34"/>
  <c r="AG14" i="34"/>
  <c r="AH14" i="34"/>
  <c r="AI14" i="34"/>
  <c r="AJ14" i="34"/>
  <c r="AG15" i="34"/>
  <c r="AH15" i="34"/>
  <c r="AI15" i="34"/>
  <c r="AJ15" i="34"/>
  <c r="AG16" i="34"/>
  <c r="AH16" i="34"/>
  <c r="AI16" i="34"/>
  <c r="AJ16" i="34"/>
  <c r="AG17" i="34"/>
  <c r="AH17" i="34"/>
  <c r="AI17" i="34"/>
  <c r="AJ17" i="34"/>
  <c r="AG18" i="34"/>
  <c r="AH18" i="34"/>
  <c r="AI18" i="34"/>
  <c r="AJ18" i="34"/>
  <c r="AG19" i="34"/>
  <c r="AH19" i="34"/>
  <c r="AI19" i="34"/>
  <c r="AJ19" i="34"/>
  <c r="AG20" i="34"/>
  <c r="AH20" i="34"/>
  <c r="AI20" i="34"/>
  <c r="AJ20" i="34"/>
  <c r="AG21" i="34"/>
  <c r="AH21" i="34"/>
  <c r="AI21" i="34"/>
  <c r="AJ21" i="34"/>
  <c r="AG22" i="34"/>
  <c r="AH22" i="34"/>
  <c r="AI22" i="34"/>
  <c r="AJ22" i="34"/>
  <c r="AG23" i="34"/>
  <c r="AH23" i="34"/>
  <c r="AI23" i="34"/>
  <c r="AJ23" i="34"/>
  <c r="AG24" i="34"/>
  <c r="AH24" i="34"/>
  <c r="AI24" i="34"/>
  <c r="AJ24" i="34"/>
  <c r="AG25" i="34"/>
  <c r="AH25" i="34"/>
  <c r="AI25" i="34"/>
  <c r="AJ25" i="34"/>
  <c r="AG26" i="34"/>
  <c r="AH26" i="34"/>
  <c r="AI26" i="34"/>
  <c r="AJ26" i="34"/>
  <c r="AG27" i="34"/>
  <c r="AH27" i="34"/>
  <c r="AI27" i="34"/>
  <c r="AJ27" i="34"/>
  <c r="AG5" i="34"/>
  <c r="AH5" i="34"/>
  <c r="AH4" i="34" s="1"/>
  <c r="AI5" i="34"/>
  <c r="AJ5" i="34"/>
  <c r="AJ4" i="34" s="1"/>
  <c r="AH28" i="34"/>
  <c r="AA6" i="34"/>
  <c r="AA7" i="34"/>
  <c r="AA8" i="34"/>
  <c r="AA9" i="34"/>
  <c r="AA10" i="34"/>
  <c r="AA11" i="34"/>
  <c r="AA12" i="34"/>
  <c r="AA13" i="34"/>
  <c r="AA14" i="34"/>
  <c r="AA15" i="34"/>
  <c r="AA16" i="34"/>
  <c r="AA17" i="34"/>
  <c r="AA18" i="34"/>
  <c r="AA19" i="34"/>
  <c r="AA20" i="34"/>
  <c r="AA21" i="34"/>
  <c r="AA22" i="34"/>
  <c r="AA23" i="34"/>
  <c r="AA24" i="34"/>
  <c r="AA25" i="34"/>
  <c r="AA26" i="34"/>
  <c r="AA27" i="34"/>
  <c r="AA5" i="34"/>
  <c r="Z28" i="34"/>
  <c r="Z29" i="34" s="1"/>
  <c r="Z30" i="34" s="1"/>
  <c r="Z31" i="34" s="1"/>
  <c r="Z32" i="34" s="1"/>
  <c r="Z33" i="34" s="1"/>
  <c r="Z34" i="34" s="1"/>
  <c r="Z35" i="34" s="1"/>
  <c r="Z36" i="34" s="1"/>
  <c r="Z37" i="34" s="1"/>
  <c r="Z38" i="34" s="1"/>
  <c r="Z39" i="34" s="1"/>
  <c r="Z40" i="34" s="1"/>
  <c r="Z41" i="34" s="1"/>
  <c r="Z42" i="34" s="1"/>
  <c r="Z43" i="34" s="1"/>
  <c r="Z44" i="34" s="1"/>
  <c r="Z45" i="34" s="1"/>
  <c r="Z46" i="34" s="1"/>
  <c r="Z47" i="34" s="1"/>
  <c r="Z48" i="34" s="1"/>
  <c r="Z49" i="34" s="1"/>
  <c r="Z50" i="34" s="1"/>
  <c r="Z51" i="34" s="1"/>
  <c r="Z52" i="34" s="1"/>
  <c r="Z53" i="34" s="1"/>
  <c r="AA53" i="34" s="1"/>
  <c r="AT19" i="39" l="1"/>
  <c r="AU22" i="39"/>
  <c r="AP22" i="39" s="1"/>
  <c r="AS24" i="39"/>
  <c r="AT17" i="34"/>
  <c r="E20" i="36" s="1"/>
  <c r="AS27" i="34"/>
  <c r="D30" i="36" s="1"/>
  <c r="U10" i="34"/>
  <c r="AQ10" i="34" s="1"/>
  <c r="B13" i="36" s="1"/>
  <c r="W17" i="34"/>
  <c r="AS17" i="34" s="1"/>
  <c r="V12" i="34"/>
  <c r="AR12" i="34" s="1"/>
  <c r="C15" i="36" s="1"/>
  <c r="V25" i="34"/>
  <c r="AR24" i="34"/>
  <c r="C27" i="36" s="1"/>
  <c r="X21" i="34"/>
  <c r="AT21" i="34" s="1"/>
  <c r="E24" i="36" s="1"/>
  <c r="AA41" i="34"/>
  <c r="AS6" i="34"/>
  <c r="D9" i="36" s="1"/>
  <c r="V14" i="34"/>
  <c r="X25" i="34"/>
  <c r="AT25" i="34" s="1"/>
  <c r="E28" i="36" s="1"/>
  <c r="AA40" i="34"/>
  <c r="U13" i="34"/>
  <c r="AQ13" i="34" s="1"/>
  <c r="B16" i="36" s="1"/>
  <c r="AR5" i="34"/>
  <c r="C8" i="36" s="1"/>
  <c r="U9" i="34"/>
  <c r="AQ9" i="34" s="1"/>
  <c r="B12" i="36" s="1"/>
  <c r="AO19" i="39"/>
  <c r="AV11" i="39"/>
  <c r="AT13" i="39"/>
  <c r="AW14" i="39"/>
  <c r="AT10" i="39"/>
  <c r="AS4" i="39"/>
  <c r="AW8" i="39"/>
  <c r="AN22" i="39"/>
  <c r="AT25" i="39"/>
  <c r="AT17" i="39"/>
  <c r="AN24" i="39"/>
  <c r="AT9" i="39"/>
  <c r="AV20" i="39"/>
  <c r="AT23" i="39"/>
  <c r="AN27" i="34"/>
  <c r="W24" i="34"/>
  <c r="AS24" i="34" s="1"/>
  <c r="D27" i="36" s="1"/>
  <c r="X23" i="34"/>
  <c r="AT23" i="34" s="1"/>
  <c r="E26" i="36" s="1"/>
  <c r="W21" i="34"/>
  <c r="W23" i="34"/>
  <c r="AS23" i="34" s="1"/>
  <c r="D26" i="36" s="1"/>
  <c r="V21" i="34"/>
  <c r="V23" i="34"/>
  <c r="AR23" i="34" s="1"/>
  <c r="C26" i="36" s="1"/>
  <c r="AO17" i="34"/>
  <c r="AL6" i="34"/>
  <c r="AN6" i="34"/>
  <c r="W4" i="34"/>
  <c r="W11" i="34"/>
  <c r="AS11" i="34" s="1"/>
  <c r="D14" i="36" s="1"/>
  <c r="V6" i="34"/>
  <c r="AW9" i="39"/>
  <c r="AU10" i="39"/>
  <c r="AW12" i="39"/>
  <c r="AS5" i="39"/>
  <c r="AV6" i="39"/>
  <c r="AV7" i="39"/>
  <c r="AV10" i="39"/>
  <c r="AW16" i="39"/>
  <c r="AW17" i="39"/>
  <c r="AT18" i="39"/>
  <c r="AV19" i="39"/>
  <c r="AT21" i="39"/>
  <c r="AW22" i="39"/>
  <c r="AT27" i="39"/>
  <c r="AU23" i="39"/>
  <c r="AT7" i="39"/>
  <c r="AW4" i="39"/>
  <c r="AU6" i="39"/>
  <c r="AS8" i="39"/>
  <c r="AV15" i="39"/>
  <c r="AV18" i="39"/>
  <c r="AW24" i="39"/>
  <c r="AW25" i="39"/>
  <c r="AV12" i="39"/>
  <c r="AT15" i="39"/>
  <c r="AU26" i="39"/>
  <c r="AU18" i="39"/>
  <c r="AW20" i="39"/>
  <c r="AS6" i="39"/>
  <c r="AU7" i="39"/>
  <c r="AS13" i="39"/>
  <c r="AV14" i="39"/>
  <c r="AT26" i="39"/>
  <c r="AV27" i="39"/>
  <c r="AT5" i="39"/>
  <c r="AW6" i="39"/>
  <c r="AT11" i="39"/>
  <c r="AU14" i="39"/>
  <c r="AS14" i="39"/>
  <c r="AU15" i="39"/>
  <c r="AS16" i="39"/>
  <c r="AS21" i="39"/>
  <c r="AV22" i="39"/>
  <c r="AV23" i="39"/>
  <c r="AV26" i="39"/>
  <c r="U21" i="34"/>
  <c r="AQ21" i="34" s="1"/>
  <c r="B24" i="36" s="1"/>
  <c r="U25" i="34"/>
  <c r="AQ25" i="34" s="1"/>
  <c r="B28" i="36" s="1"/>
  <c r="U26" i="34"/>
  <c r="AQ26" i="34" s="1"/>
  <c r="B29" i="36" s="1"/>
  <c r="X27" i="34"/>
  <c r="AT27" i="34" s="1"/>
  <c r="E30" i="36" s="1"/>
  <c r="V27" i="34"/>
  <c r="AR27" i="34" s="1"/>
  <c r="C30" i="36" s="1"/>
  <c r="X26" i="34"/>
  <c r="AT26" i="34" s="1"/>
  <c r="E29" i="36" s="1"/>
  <c r="U17" i="34"/>
  <c r="AQ17" i="34" s="1"/>
  <c r="B20" i="36" s="1"/>
  <c r="U20" i="34"/>
  <c r="AQ20" i="34" s="1"/>
  <c r="B23" i="36" s="1"/>
  <c r="U19" i="34"/>
  <c r="AQ19" i="34" s="1"/>
  <c r="B22" i="36" s="1"/>
  <c r="W18" i="34"/>
  <c r="AS18" i="34" s="1"/>
  <c r="D21" i="36" s="1"/>
  <c r="U12" i="34"/>
  <c r="AQ12" i="34" s="1"/>
  <c r="B15" i="36" s="1"/>
  <c r="Y11" i="34"/>
  <c r="AU11" i="34" s="1"/>
  <c r="F14" i="36" s="1"/>
  <c r="U11" i="34"/>
  <c r="AQ11" i="34" s="1"/>
  <c r="B14" i="36" s="1"/>
  <c r="W10" i="34"/>
  <c r="AS10" i="34" s="1"/>
  <c r="D13" i="36" s="1"/>
  <c r="U5" i="34"/>
  <c r="Y8" i="34"/>
  <c r="AU8" i="34" s="1"/>
  <c r="F11" i="36" s="1"/>
  <c r="U8" i="34"/>
  <c r="AQ8" i="34" s="1"/>
  <c r="B11" i="36" s="1"/>
  <c r="V4" i="34"/>
  <c r="AR4" i="34" s="1"/>
  <c r="C7" i="36" s="1"/>
  <c r="V8" i="34"/>
  <c r="AR8" i="34" s="1"/>
  <c r="C11" i="36" s="1"/>
  <c r="U7" i="34"/>
  <c r="AQ7" i="34" s="1"/>
  <c r="B10" i="36" s="1"/>
  <c r="Y7" i="34"/>
  <c r="AU7" i="34" s="1"/>
  <c r="F10" i="36" s="1"/>
  <c r="AU12" i="34"/>
  <c r="F15" i="36" s="1"/>
  <c r="AQ23" i="34"/>
  <c r="B26" i="36" s="1"/>
  <c r="AS21" i="34"/>
  <c r="D24" i="36" s="1"/>
  <c r="AQ15" i="34"/>
  <c r="B18" i="36" s="1"/>
  <c r="AR21" i="34"/>
  <c r="C24" i="36" s="1"/>
  <c r="AR6" i="34"/>
  <c r="C9" i="36" s="1"/>
  <c r="AV4" i="39"/>
  <c r="AV9" i="39"/>
  <c r="AW10" i="39"/>
  <c r="AV17" i="39"/>
  <c r="AW18" i="39"/>
  <c r="AU8" i="39"/>
  <c r="AV8" i="39"/>
  <c r="AS11" i="39"/>
  <c r="AS19" i="39"/>
  <c r="AV24" i="39"/>
  <c r="AT8" i="39"/>
  <c r="AS12" i="39"/>
  <c r="AT16" i="39"/>
  <c r="AS20" i="39"/>
  <c r="AT24" i="39"/>
  <c r="AV25" i="39"/>
  <c r="AW26" i="39"/>
  <c r="AU16" i="39"/>
  <c r="AT20" i="39"/>
  <c r="AU24" i="39"/>
  <c r="AV16" i="39"/>
  <c r="AS27" i="39"/>
  <c r="AV5" i="39"/>
  <c r="AT6" i="39"/>
  <c r="AW7" i="39"/>
  <c r="AV13" i="39"/>
  <c r="AT14" i="39"/>
  <c r="AW15" i="39"/>
  <c r="AV21" i="39"/>
  <c r="AT22" i="39"/>
  <c r="AW23" i="39"/>
  <c r="AT12" i="39"/>
  <c r="AW5" i="39"/>
  <c r="AU12" i="39"/>
  <c r="AW13" i="39"/>
  <c r="AU20" i="39"/>
  <c r="AW21" i="39"/>
  <c r="Y25" i="34"/>
  <c r="AR25" i="34"/>
  <c r="C28" i="36" s="1"/>
  <c r="AT22" i="34"/>
  <c r="E25" i="36" s="1"/>
  <c r="AR22" i="34"/>
  <c r="C25" i="36" s="1"/>
  <c r="V19" i="34"/>
  <c r="W19" i="34"/>
  <c r="AS15" i="34"/>
  <c r="D18" i="36" s="1"/>
  <c r="Y20" i="34"/>
  <c r="AR14" i="34"/>
  <c r="C17" i="36" s="1"/>
  <c r="AQ5" i="34"/>
  <c r="B8" i="36" s="1"/>
  <c r="Y9" i="34"/>
  <c r="X9" i="34"/>
  <c r="V11" i="34"/>
  <c r="V7" i="34"/>
  <c r="X13" i="34"/>
  <c r="U4" i="34"/>
  <c r="X12" i="34"/>
  <c r="W9" i="34"/>
  <c r="X20" i="34"/>
  <c r="U24" i="34"/>
  <c r="W22" i="34"/>
  <c r="Y4" i="34"/>
  <c r="U14" i="34"/>
  <c r="W12" i="34"/>
  <c r="Y10" i="34"/>
  <c r="V9" i="34"/>
  <c r="X7" i="34"/>
  <c r="W20" i="34"/>
  <c r="Y18" i="34"/>
  <c r="V17" i="34"/>
  <c r="Y21" i="34"/>
  <c r="U27" i="34"/>
  <c r="AQ27" i="34" s="1"/>
  <c r="B30" i="36" s="1"/>
  <c r="W25" i="34"/>
  <c r="Y23" i="34"/>
  <c r="AA49" i="34"/>
  <c r="X4" i="34"/>
  <c r="Y13" i="34"/>
  <c r="X10" i="34"/>
  <c r="W7" i="34"/>
  <c r="Y5" i="34"/>
  <c r="V20" i="34"/>
  <c r="X18" i="34"/>
  <c r="Y26" i="34"/>
  <c r="U22" i="34"/>
  <c r="X5" i="34"/>
  <c r="Y16" i="34"/>
  <c r="W13" i="34"/>
  <c r="V10" i="34"/>
  <c r="X8" i="34"/>
  <c r="W5" i="34"/>
  <c r="Y19" i="34"/>
  <c r="V18" i="34"/>
  <c r="X16" i="34"/>
  <c r="W26" i="34"/>
  <c r="Y24" i="34"/>
  <c r="X15" i="34"/>
  <c r="AI4" i="34"/>
  <c r="AS4" i="34" s="1"/>
  <c r="D7" i="36" s="1"/>
  <c r="Y14" i="34"/>
  <c r="V13" i="34"/>
  <c r="X11" i="34"/>
  <c r="W8" i="34"/>
  <c r="Y6" i="34"/>
  <c r="X19" i="34"/>
  <c r="U18" i="34"/>
  <c r="W16" i="34"/>
  <c r="Y27" i="34"/>
  <c r="AU27" i="34" s="1"/>
  <c r="F30" i="36" s="1"/>
  <c r="V26" i="34"/>
  <c r="X24" i="34"/>
  <c r="Y15" i="34"/>
  <c r="X14" i="34"/>
  <c r="X6" i="34"/>
  <c r="Y17" i="34"/>
  <c r="V16" i="34"/>
  <c r="Y22" i="34"/>
  <c r="V15" i="34"/>
  <c r="W14" i="34"/>
  <c r="U16" i="34"/>
  <c r="AU9" i="39"/>
  <c r="AU17" i="39"/>
  <c r="AU25" i="39"/>
  <c r="AS7" i="39"/>
  <c r="AS10" i="39"/>
  <c r="AS15" i="39"/>
  <c r="AS18" i="39"/>
  <c r="AS23" i="39"/>
  <c r="AS26" i="39"/>
  <c r="AU11" i="39"/>
  <c r="AU19" i="39"/>
  <c r="AU27" i="39"/>
  <c r="AU5" i="39"/>
  <c r="AS9" i="39"/>
  <c r="AU13" i="39"/>
  <c r="AS17" i="39"/>
  <c r="AU21" i="39"/>
  <c r="AS25" i="39"/>
  <c r="AT4" i="39"/>
  <c r="AU4" i="39"/>
  <c r="AW11" i="39"/>
  <c r="AW19" i="39"/>
  <c r="AW27" i="39"/>
  <c r="W28" i="39"/>
  <c r="V28" i="39"/>
  <c r="M29" i="39"/>
  <c r="U28" i="39"/>
  <c r="AA33" i="34"/>
  <c r="AA48" i="34"/>
  <c r="AA32" i="34"/>
  <c r="AA51" i="34"/>
  <c r="AA43" i="34"/>
  <c r="AA35" i="34"/>
  <c r="AJ28" i="34"/>
  <c r="AA50" i="34"/>
  <c r="AA42" i="34"/>
  <c r="AA34" i="34"/>
  <c r="AI28" i="34"/>
  <c r="AA47" i="34"/>
  <c r="AA39" i="34"/>
  <c r="AA31" i="34"/>
  <c r="AA46" i="34"/>
  <c r="AA38" i="34"/>
  <c r="AA30" i="34"/>
  <c r="AA45" i="34"/>
  <c r="AA37" i="34"/>
  <c r="AA29" i="34"/>
  <c r="AA52" i="34"/>
  <c r="AA44" i="34"/>
  <c r="AA36" i="34"/>
  <c r="AA28" i="34"/>
  <c r="AK28" i="34"/>
  <c r="AM5" i="34" l="1"/>
  <c r="AM12" i="34"/>
  <c r="D20" i="36"/>
  <c r="AN17" i="34"/>
  <c r="AL13" i="34"/>
  <c r="AM24" i="34"/>
  <c r="AP20" i="39"/>
  <c r="AN12" i="39"/>
  <c r="AN16" i="39"/>
  <c r="AO15" i="39"/>
  <c r="AR17" i="39"/>
  <c r="AO10" i="39"/>
  <c r="AP11" i="39"/>
  <c r="AR13" i="39"/>
  <c r="AO20" i="39"/>
  <c r="AR10" i="39"/>
  <c r="AQ14" i="39"/>
  <c r="AQ12" i="39"/>
  <c r="AO7" i="39"/>
  <c r="AR16" i="39"/>
  <c r="AR14" i="39"/>
  <c r="AP21" i="39"/>
  <c r="AN26" i="39"/>
  <c r="AP9" i="39"/>
  <c r="AP12" i="39"/>
  <c r="AQ13" i="39"/>
  <c r="AP16" i="39"/>
  <c r="AQ24" i="39"/>
  <c r="AQ9" i="39"/>
  <c r="AN14" i="39"/>
  <c r="AN13" i="39"/>
  <c r="AR25" i="39"/>
  <c r="AP23" i="39"/>
  <c r="AQ10" i="39"/>
  <c r="AO17" i="39"/>
  <c r="AO13" i="39"/>
  <c r="AP25" i="39"/>
  <c r="AR15" i="39"/>
  <c r="AQ17" i="39"/>
  <c r="AR4" i="39"/>
  <c r="AR9" i="39"/>
  <c r="AN25" i="39"/>
  <c r="AP17" i="39"/>
  <c r="AO14" i="39"/>
  <c r="AO8" i="39"/>
  <c r="AP15" i="39"/>
  <c r="AN17" i="39"/>
  <c r="AN23" i="39"/>
  <c r="AR5" i="39"/>
  <c r="AR7" i="39"/>
  <c r="AR26" i="39"/>
  <c r="AN19" i="39"/>
  <c r="AQ4" i="39"/>
  <c r="AP14" i="39"/>
  <c r="AP7" i="39"/>
  <c r="AR24" i="39"/>
  <c r="AO27" i="39"/>
  <c r="AQ7" i="39"/>
  <c r="AO25" i="39"/>
  <c r="AQ11" i="39"/>
  <c r="AR27" i="39"/>
  <c r="AP13" i="39"/>
  <c r="AN18" i="39"/>
  <c r="AO12" i="39"/>
  <c r="AO6" i="39"/>
  <c r="AQ25" i="39"/>
  <c r="AN11" i="39"/>
  <c r="AQ26" i="39"/>
  <c r="AO11" i="39"/>
  <c r="AN6" i="39"/>
  <c r="AQ18" i="39"/>
  <c r="AR22" i="39"/>
  <c r="AQ6" i="39"/>
  <c r="AP19" i="39"/>
  <c r="AP24" i="39"/>
  <c r="AR19" i="39"/>
  <c r="AN15" i="39"/>
  <c r="AR23" i="39"/>
  <c r="AQ5" i="39"/>
  <c r="AO24" i="39"/>
  <c r="AQ8" i="39"/>
  <c r="AQ23" i="39"/>
  <c r="AR6" i="39"/>
  <c r="AR20" i="39"/>
  <c r="AQ15" i="39"/>
  <c r="AO21" i="39"/>
  <c r="AN5" i="39"/>
  <c r="AO23" i="39"/>
  <c r="AR11" i="39"/>
  <c r="AP5" i="39"/>
  <c r="AN10" i="39"/>
  <c r="AO22" i="39"/>
  <c r="AN27" i="39"/>
  <c r="AN20" i="39"/>
  <c r="AP8" i="39"/>
  <c r="AQ22" i="39"/>
  <c r="AO5" i="39"/>
  <c r="AP18" i="39"/>
  <c r="AN8" i="39"/>
  <c r="AQ19" i="39"/>
  <c r="AR12" i="39"/>
  <c r="AQ20" i="39"/>
  <c r="AR8" i="39"/>
  <c r="AO4" i="39"/>
  <c r="AO26" i="39"/>
  <c r="AN9" i="39"/>
  <c r="AP4" i="39"/>
  <c r="AP27" i="39"/>
  <c r="AN7" i="39"/>
  <c r="AR21" i="39"/>
  <c r="AQ21" i="39"/>
  <c r="AQ16" i="39"/>
  <c r="AO16" i="39"/>
  <c r="AR18" i="39"/>
  <c r="AN21" i="39"/>
  <c r="AQ27" i="39"/>
  <c r="AP26" i="39"/>
  <c r="AP6" i="39"/>
  <c r="AO18" i="39"/>
  <c r="AP10" i="39"/>
  <c r="AO9" i="39"/>
  <c r="AN4" i="39"/>
  <c r="AL26" i="34"/>
  <c r="AO26" i="34"/>
  <c r="AO23" i="34"/>
  <c r="AL25" i="34"/>
  <c r="AO22" i="34"/>
  <c r="AM27" i="34"/>
  <c r="AO27" i="34"/>
  <c r="AL21" i="34"/>
  <c r="AN23" i="34"/>
  <c r="AP27" i="34"/>
  <c r="AM25" i="34"/>
  <c r="AN21" i="34"/>
  <c r="AN24" i="34"/>
  <c r="AO25" i="34"/>
  <c r="AL27" i="34"/>
  <c r="AM21" i="34"/>
  <c r="AM22" i="34"/>
  <c r="AO21" i="34"/>
  <c r="AM23" i="34"/>
  <c r="AL23" i="34"/>
  <c r="AL17" i="34"/>
  <c r="AL20" i="34"/>
  <c r="AN18" i="34"/>
  <c r="AL19" i="34"/>
  <c r="AN15" i="34"/>
  <c r="AL15" i="34"/>
  <c r="AP8" i="34"/>
  <c r="AL7" i="34"/>
  <c r="AP11" i="34"/>
  <c r="AM8" i="34"/>
  <c r="AL12" i="34"/>
  <c r="AN11" i="34"/>
  <c r="AM4" i="34"/>
  <c r="AP7" i="34"/>
  <c r="AP12" i="34"/>
  <c r="AM6" i="34"/>
  <c r="AL10" i="34"/>
  <c r="AL8" i="34"/>
  <c r="AL5" i="34"/>
  <c r="AN10" i="34"/>
  <c r="AL9" i="34"/>
  <c r="AN4" i="34"/>
  <c r="AM14" i="34"/>
  <c r="AL11" i="34"/>
  <c r="AS26" i="34"/>
  <c r="D29" i="36" s="1"/>
  <c r="AS22" i="34"/>
  <c r="D25" i="36" s="1"/>
  <c r="AT24" i="34"/>
  <c r="E27" i="36" s="1"/>
  <c r="AQ22" i="34"/>
  <c r="B25" i="36" s="1"/>
  <c r="AQ24" i="34"/>
  <c r="B27" i="36" s="1"/>
  <c r="AR26" i="34"/>
  <c r="C29" i="36" s="1"/>
  <c r="AU26" i="34"/>
  <c r="F29" i="36" s="1"/>
  <c r="AU22" i="34"/>
  <c r="F25" i="36" s="1"/>
  <c r="AU23" i="34"/>
  <c r="F26" i="36" s="1"/>
  <c r="AS25" i="34"/>
  <c r="D28" i="36" s="1"/>
  <c r="AU24" i="34"/>
  <c r="F27" i="36" s="1"/>
  <c r="AU25" i="34"/>
  <c r="F28" i="36" s="1"/>
  <c r="AU21" i="34"/>
  <c r="F24" i="36" s="1"/>
  <c r="AR17" i="34"/>
  <c r="C20" i="36" s="1"/>
  <c r="AT16" i="34"/>
  <c r="E19" i="36" s="1"/>
  <c r="AR18" i="34"/>
  <c r="C21" i="36" s="1"/>
  <c r="AS20" i="34"/>
  <c r="D23" i="36" s="1"/>
  <c r="AT18" i="34"/>
  <c r="E21" i="36" s="1"/>
  <c r="AR16" i="34"/>
  <c r="C19" i="36" s="1"/>
  <c r="AS16" i="34"/>
  <c r="D19" i="36" s="1"/>
  <c r="AR20" i="34"/>
  <c r="C23" i="36" s="1"/>
  <c r="AU17" i="34"/>
  <c r="F20" i="36" s="1"/>
  <c r="AQ18" i="34"/>
  <c r="B21" i="36" s="1"/>
  <c r="AT15" i="34"/>
  <c r="E18" i="36" s="1"/>
  <c r="AT19" i="34"/>
  <c r="E22" i="36" s="1"/>
  <c r="AU16" i="34"/>
  <c r="F19" i="36" s="1"/>
  <c r="AU15" i="34"/>
  <c r="F18" i="36" s="1"/>
  <c r="AU18" i="34"/>
  <c r="F21" i="36" s="1"/>
  <c r="AR15" i="34"/>
  <c r="C18" i="36" s="1"/>
  <c r="AU19" i="34"/>
  <c r="F22" i="36" s="1"/>
  <c r="AT20" i="34"/>
  <c r="E23" i="36" s="1"/>
  <c r="AS19" i="34"/>
  <c r="D22" i="36" s="1"/>
  <c r="AQ16" i="34"/>
  <c r="B19" i="36" s="1"/>
  <c r="AR19" i="34"/>
  <c r="C22" i="36" s="1"/>
  <c r="AU20" i="34"/>
  <c r="F23" i="36" s="1"/>
  <c r="AT7" i="34"/>
  <c r="E10" i="36" s="1"/>
  <c r="AS5" i="34"/>
  <c r="D8" i="36" s="1"/>
  <c r="AS9" i="34"/>
  <c r="D12" i="36" s="1"/>
  <c r="AT8" i="34"/>
  <c r="E11" i="36" s="1"/>
  <c r="AU10" i="34"/>
  <c r="F13" i="36" s="1"/>
  <c r="AT6" i="34"/>
  <c r="E9" i="36" s="1"/>
  <c r="AT14" i="34"/>
  <c r="E17" i="36" s="1"/>
  <c r="AU6" i="34"/>
  <c r="F9" i="36" s="1"/>
  <c r="AT10" i="34"/>
  <c r="E13" i="36" s="1"/>
  <c r="AU4" i="34"/>
  <c r="F7" i="36" s="1"/>
  <c r="AS8" i="34"/>
  <c r="D11" i="36" s="1"/>
  <c r="AT5" i="34"/>
  <c r="E8" i="36" s="1"/>
  <c r="AU13" i="34"/>
  <c r="F16" i="36" s="1"/>
  <c r="AT9" i="34"/>
  <c r="E12" i="36" s="1"/>
  <c r="AS14" i="34"/>
  <c r="D17" i="36" s="1"/>
  <c r="AT11" i="34"/>
  <c r="E14" i="36" s="1"/>
  <c r="AT4" i="34"/>
  <c r="E7" i="36" s="1"/>
  <c r="AR13" i="34"/>
  <c r="C16" i="36" s="1"/>
  <c r="AR9" i="34"/>
  <c r="C12" i="36" s="1"/>
  <c r="AR7" i="34"/>
  <c r="C10" i="36" s="1"/>
  <c r="AR11" i="34"/>
  <c r="C14" i="36" s="1"/>
  <c r="AR10" i="34"/>
  <c r="C13" i="36" s="1"/>
  <c r="AU5" i="34"/>
  <c r="F8" i="36" s="1"/>
  <c r="AS12" i="34"/>
  <c r="D15" i="36" s="1"/>
  <c r="AQ4" i="34"/>
  <c r="B7" i="36" s="1"/>
  <c r="AU9" i="34"/>
  <c r="F12" i="36" s="1"/>
  <c r="AU14" i="34"/>
  <c r="F17" i="36" s="1"/>
  <c r="AT12" i="34"/>
  <c r="E15" i="36" s="1"/>
  <c r="AS13" i="34"/>
  <c r="D16" i="36" s="1"/>
  <c r="AS7" i="34"/>
  <c r="D10" i="36" s="1"/>
  <c r="AQ14" i="34"/>
  <c r="B17" i="36" s="1"/>
  <c r="AT13" i="34"/>
  <c r="E16" i="36" s="1"/>
  <c r="T29" i="39"/>
  <c r="N29" i="39"/>
  <c r="V29" i="39"/>
  <c r="X29" i="39"/>
  <c r="W29" i="39"/>
  <c r="U29" i="39"/>
  <c r="M30" i="39"/>
  <c r="AJ29" i="34"/>
  <c r="AK29" i="34"/>
  <c r="AG28" i="34"/>
  <c r="AH29" i="34"/>
  <c r="AP21" i="34" l="1"/>
  <c r="AL24" i="34"/>
  <c r="AP25" i="34"/>
  <c r="AL22" i="34"/>
  <c r="AP24" i="34"/>
  <c r="AO24" i="34"/>
  <c r="AN25" i="34"/>
  <c r="AN22" i="34"/>
  <c r="AP23" i="34"/>
  <c r="AN26" i="34"/>
  <c r="AP22" i="34"/>
  <c r="AP26" i="34"/>
  <c r="AM26" i="34"/>
  <c r="AN19" i="34"/>
  <c r="AO15" i="34"/>
  <c r="AM18" i="34"/>
  <c r="AO20" i="34"/>
  <c r="AL18" i="34"/>
  <c r="AO16" i="34"/>
  <c r="AP19" i="34"/>
  <c r="AP17" i="34"/>
  <c r="AM17" i="34"/>
  <c r="AM20" i="34"/>
  <c r="AP18" i="34"/>
  <c r="AP15" i="34"/>
  <c r="AM19" i="34"/>
  <c r="AP16" i="34"/>
  <c r="AO18" i="34"/>
  <c r="AM15" i="34"/>
  <c r="AN16" i="34"/>
  <c r="AP20" i="34"/>
  <c r="AM16" i="34"/>
  <c r="AL16" i="34"/>
  <c r="AO19" i="34"/>
  <c r="AN20" i="34"/>
  <c r="AN7" i="34"/>
  <c r="AO9" i="34"/>
  <c r="AO6" i="34"/>
  <c r="AM11" i="34"/>
  <c r="AP13" i="34"/>
  <c r="AM7" i="34"/>
  <c r="AO8" i="34"/>
  <c r="AL4" i="34"/>
  <c r="AO4" i="34"/>
  <c r="AO10" i="34"/>
  <c r="AO7" i="34"/>
  <c r="AO13" i="34"/>
  <c r="AN12" i="34"/>
  <c r="AO11" i="34"/>
  <c r="AP6" i="34"/>
  <c r="AL14" i="34"/>
  <c r="AP5" i="34"/>
  <c r="AN14" i="34"/>
  <c r="AO14" i="34"/>
  <c r="AM10" i="34"/>
  <c r="AN13" i="34"/>
  <c r="AP10" i="34"/>
  <c r="AO12" i="34"/>
  <c r="AO5" i="34"/>
  <c r="AP14" i="34"/>
  <c r="AM9" i="34"/>
  <c r="AN8" i="34"/>
  <c r="AN9" i="34"/>
  <c r="AP9" i="34"/>
  <c r="AM13" i="34"/>
  <c r="AP4" i="34"/>
  <c r="AN5" i="34"/>
  <c r="X30" i="39"/>
  <c r="W30" i="39"/>
  <c r="N30" i="39"/>
  <c r="M31" i="39"/>
  <c r="U30" i="39"/>
  <c r="V30" i="39"/>
  <c r="T30" i="39"/>
  <c r="AJ30" i="34"/>
  <c r="AH30" i="34"/>
  <c r="AI29" i="34"/>
  <c r="AG29" i="34"/>
  <c r="AK30" i="34"/>
  <c r="E186" i="36" l="1"/>
  <c r="V31" i="39"/>
  <c r="M32" i="39"/>
  <c r="U31" i="39"/>
  <c r="T31" i="39"/>
  <c r="X31" i="39"/>
  <c r="W31" i="39"/>
  <c r="N31" i="39"/>
  <c r="AG30" i="34"/>
  <c r="AI30" i="34"/>
  <c r="AJ31" i="34"/>
  <c r="AK31" i="34"/>
  <c r="AH31" i="34"/>
  <c r="AI8" i="18"/>
  <c r="N32" i="39" l="1"/>
  <c r="M33" i="39"/>
  <c r="U32" i="39"/>
  <c r="X32" i="39"/>
  <c r="W32" i="39"/>
  <c r="V32" i="39"/>
  <c r="T32" i="39"/>
  <c r="AK32" i="34"/>
  <c r="AI31" i="34"/>
  <c r="AJ32" i="34"/>
  <c r="AH32" i="34"/>
  <c r="AG31" i="34"/>
  <c r="AI24" i="18"/>
  <c r="AI16" i="18"/>
  <c r="AK8" i="18"/>
  <c r="AL8" i="18" s="1"/>
  <c r="X33" i="39" l="1"/>
  <c r="W33" i="39"/>
  <c r="V33" i="39"/>
  <c r="M34" i="39"/>
  <c r="T33" i="39"/>
  <c r="N33" i="39"/>
  <c r="U33" i="39"/>
  <c r="AH33" i="34"/>
  <c r="AI32" i="34"/>
  <c r="AJ33" i="34"/>
  <c r="AG32" i="34"/>
  <c r="AK33" i="34"/>
  <c r="M35" i="39" l="1"/>
  <c r="U34" i="39"/>
  <c r="T34" i="39"/>
  <c r="N34" i="39"/>
  <c r="W34" i="39"/>
  <c r="V34" i="39"/>
  <c r="X34" i="39"/>
  <c r="AG33" i="34"/>
  <c r="AI33" i="34"/>
  <c r="AJ34" i="34"/>
  <c r="AK34" i="34"/>
  <c r="AH34" i="34"/>
  <c r="X35" i="39" l="1"/>
  <c r="T35" i="39"/>
  <c r="M36" i="39"/>
  <c r="N35" i="39"/>
  <c r="U35" i="39"/>
  <c r="W35" i="39"/>
  <c r="V35" i="39"/>
  <c r="AJ35" i="34"/>
  <c r="AI34" i="34"/>
  <c r="AH35" i="34"/>
  <c r="AG34" i="34"/>
  <c r="AK35" i="34"/>
  <c r="W36" i="39" l="1"/>
  <c r="V36" i="39"/>
  <c r="M37" i="39"/>
  <c r="U36" i="39"/>
  <c r="X36" i="39"/>
  <c r="T36" i="39"/>
  <c r="N36" i="39"/>
  <c r="AH36" i="34"/>
  <c r="AI35" i="34"/>
  <c r="AK36" i="34"/>
  <c r="AJ36" i="34"/>
  <c r="AG35" i="34"/>
  <c r="T37" i="39" l="1"/>
  <c r="N37" i="39"/>
  <c r="V37" i="39"/>
  <c r="X37" i="39"/>
  <c r="W37" i="39"/>
  <c r="U37" i="39"/>
  <c r="M38" i="39"/>
  <c r="AG36" i="34"/>
  <c r="AH37" i="34"/>
  <c r="AJ37" i="34"/>
  <c r="AK37" i="34"/>
  <c r="AI36" i="34"/>
  <c r="X38" i="39" l="1"/>
  <c r="W38" i="39"/>
  <c r="N38" i="39"/>
  <c r="M39" i="39"/>
  <c r="V38" i="39"/>
  <c r="U38" i="39"/>
  <c r="T38" i="39"/>
  <c r="AG37" i="34"/>
  <c r="AK38" i="34"/>
  <c r="AI37" i="34"/>
  <c r="AJ38" i="34"/>
  <c r="AH38" i="34"/>
  <c r="V39" i="39" l="1"/>
  <c r="M40" i="39"/>
  <c r="U39" i="39"/>
  <c r="T39" i="39"/>
  <c r="X39" i="39"/>
  <c r="W39" i="39"/>
  <c r="N39" i="39"/>
  <c r="AH39" i="34"/>
  <c r="AJ39" i="34"/>
  <c r="AG38" i="34"/>
  <c r="AI38" i="34"/>
  <c r="AK39" i="34"/>
  <c r="N40" i="39" l="1"/>
  <c r="M41" i="39"/>
  <c r="U40" i="39"/>
  <c r="X40" i="39"/>
  <c r="T40" i="39"/>
  <c r="W40" i="39"/>
  <c r="V40" i="39"/>
  <c r="AK40" i="34"/>
  <c r="AH40" i="34"/>
  <c r="AI39" i="34"/>
  <c r="AG39" i="34"/>
  <c r="AJ40" i="34"/>
  <c r="X41" i="39" l="1"/>
  <c r="W41" i="39"/>
  <c r="V41" i="39"/>
  <c r="U41" i="39"/>
  <c r="M42" i="39"/>
  <c r="T41" i="39"/>
  <c r="N41" i="39"/>
  <c r="AK41" i="34"/>
  <c r="AG40" i="34"/>
  <c r="AJ41" i="34"/>
  <c r="AI40" i="34"/>
  <c r="AH41" i="34"/>
  <c r="M43" i="39" l="1"/>
  <c r="U42" i="39"/>
  <c r="T42" i="39"/>
  <c r="N42" i="39"/>
  <c r="W42" i="39"/>
  <c r="V42" i="39"/>
  <c r="X42" i="39"/>
  <c r="AI41" i="34"/>
  <c r="AJ42" i="34"/>
  <c r="AG41" i="34"/>
  <c r="AH42" i="34"/>
  <c r="AK42" i="34"/>
  <c r="X43" i="39" l="1"/>
  <c r="T43" i="39"/>
  <c r="N43" i="39"/>
  <c r="U43" i="39"/>
  <c r="M44" i="39"/>
  <c r="W43" i="39"/>
  <c r="V43" i="39"/>
  <c r="AK43" i="34"/>
  <c r="AH43" i="34"/>
  <c r="AI42" i="34"/>
  <c r="AG42" i="34"/>
  <c r="AJ43" i="34"/>
  <c r="W44" i="39" l="1"/>
  <c r="V44" i="39"/>
  <c r="M45" i="39"/>
  <c r="U44" i="39"/>
  <c r="X44" i="39"/>
  <c r="T44" i="39"/>
  <c r="N44" i="39"/>
  <c r="AK44" i="34"/>
  <c r="AG43" i="34"/>
  <c r="AH44" i="34"/>
  <c r="AJ44" i="34"/>
  <c r="AI43" i="34"/>
  <c r="T45" i="39" l="1"/>
  <c r="N45" i="39"/>
  <c r="V45" i="39"/>
  <c r="M46" i="39"/>
  <c r="U45" i="39"/>
  <c r="W45" i="39"/>
  <c r="X45" i="39"/>
  <c r="AK45" i="34"/>
  <c r="AJ45" i="34"/>
  <c r="AI44" i="34"/>
  <c r="AH45" i="34"/>
  <c r="AG44" i="34"/>
  <c r="X46" i="39" l="1"/>
  <c r="W46" i="39"/>
  <c r="N46" i="39"/>
  <c r="V46" i="39"/>
  <c r="U46" i="39"/>
  <c r="M47" i="39"/>
  <c r="T46" i="39"/>
  <c r="AG45" i="34"/>
  <c r="AI45" i="34"/>
  <c r="AJ46" i="34"/>
  <c r="AK46" i="34"/>
  <c r="AH46" i="34"/>
  <c r="V47" i="39" l="1"/>
  <c r="M48" i="39"/>
  <c r="U47" i="39"/>
  <c r="T47" i="39"/>
  <c r="X47" i="39"/>
  <c r="W47" i="39"/>
  <c r="N47" i="39"/>
  <c r="AK47" i="34"/>
  <c r="AH47" i="34"/>
  <c r="AI46" i="34"/>
  <c r="AG46" i="34"/>
  <c r="AJ47" i="34"/>
  <c r="N48" i="39" l="1"/>
  <c r="M49" i="39"/>
  <c r="U48" i="39"/>
  <c r="T48" i="39"/>
  <c r="X48" i="39"/>
  <c r="W48" i="39"/>
  <c r="V48" i="39"/>
  <c r="AG47" i="34"/>
  <c r="AK48" i="34"/>
  <c r="AI47" i="34"/>
  <c r="AH48" i="34"/>
  <c r="AJ48" i="34"/>
  <c r="X49" i="39" l="1"/>
  <c r="W49" i="39"/>
  <c r="V49" i="39"/>
  <c r="T49" i="39"/>
  <c r="N49" i="39"/>
  <c r="M50" i="39"/>
  <c r="U49" i="39"/>
  <c r="AH49" i="34"/>
  <c r="AI48" i="34"/>
  <c r="AK49" i="34"/>
  <c r="AJ49" i="34"/>
  <c r="AG48" i="34"/>
  <c r="M51" i="39" l="1"/>
  <c r="U50" i="39"/>
  <c r="T50" i="39"/>
  <c r="N50" i="39"/>
  <c r="W50" i="39"/>
  <c r="V50" i="39"/>
  <c r="X50" i="39"/>
  <c r="AJ50" i="34"/>
  <c r="AH50" i="34"/>
  <c r="AI49" i="34"/>
  <c r="AG49" i="34"/>
  <c r="AK50" i="34"/>
  <c r="X51" i="39" l="1"/>
  <c r="T51" i="39"/>
  <c r="N51" i="39"/>
  <c r="V51" i="39"/>
  <c r="U51" i="39"/>
  <c r="M52" i="39"/>
  <c r="W51" i="39"/>
  <c r="AJ51" i="34"/>
  <c r="AG50" i="34"/>
  <c r="AK51" i="34"/>
  <c r="AH51" i="34"/>
  <c r="AI50" i="34"/>
  <c r="R52" i="39" l="1"/>
  <c r="W52" i="39" s="1"/>
  <c r="Q52" i="39"/>
  <c r="V52" i="39" s="1"/>
  <c r="M53" i="39"/>
  <c r="P52" i="39"/>
  <c r="U52" i="39" s="1"/>
  <c r="S52" i="39"/>
  <c r="X52" i="39" s="1"/>
  <c r="N52" i="39"/>
  <c r="O52" i="39"/>
  <c r="T52" i="39" s="1"/>
  <c r="AH53" i="34"/>
  <c r="AH52" i="34"/>
  <c r="AJ53" i="34"/>
  <c r="AJ52" i="34"/>
  <c r="AG51" i="34"/>
  <c r="AI51" i="34"/>
  <c r="AK53" i="34"/>
  <c r="AK52" i="34"/>
  <c r="O53" i="39" l="1"/>
  <c r="T53" i="39" s="1"/>
  <c r="N53" i="39"/>
  <c r="Q53" i="39"/>
  <c r="V53" i="39" s="1"/>
  <c r="P53" i="39"/>
  <c r="U53" i="39" s="1"/>
  <c r="S53" i="39"/>
  <c r="X53" i="39" s="1"/>
  <c r="R53" i="39"/>
  <c r="W53" i="39" s="1"/>
  <c r="AI53" i="34"/>
  <c r="AI52" i="34"/>
  <c r="AG53" i="34"/>
  <c r="AG52" i="34"/>
  <c r="D186" i="36" l="1"/>
</calcChain>
</file>

<file path=xl/comments1.xml><?xml version="1.0" encoding="utf-8"?>
<comments xmlns="http://schemas.openxmlformats.org/spreadsheetml/2006/main">
  <authors>
    <author>Blair Robertson</author>
  </authors>
  <commentList>
    <comment ref="C160" authorId="0">
      <text>
        <r>
          <rPr>
            <b/>
            <sz val="9"/>
            <color indexed="81"/>
            <rFont val="Tahoma"/>
            <family val="2"/>
          </rPr>
          <t>Blair Robertson:</t>
        </r>
        <r>
          <rPr>
            <sz val="9"/>
            <color indexed="81"/>
            <rFont val="Tahoma"/>
            <family val="2"/>
          </rPr>
          <t xml:space="preserve">
Last 4 years assumed to be 10m increments - need more data (10 years in advance to do calc accurately)</t>
        </r>
      </text>
    </comment>
  </commentList>
</comments>
</file>

<file path=xl/comments2.xml><?xml version="1.0" encoding="utf-8"?>
<comments xmlns="http://schemas.openxmlformats.org/spreadsheetml/2006/main">
  <authors>
    <author>Blair Robertson</author>
  </authors>
  <commentList>
    <comment ref="AB3" authorId="0">
      <text>
        <r>
          <rPr>
            <b/>
            <sz val="9"/>
            <color indexed="81"/>
            <rFont val="Tahoma"/>
            <family val="2"/>
          </rPr>
          <t>Blair Robertson:</t>
        </r>
        <r>
          <rPr>
            <sz val="9"/>
            <color indexed="81"/>
            <rFont val="Tahoma"/>
            <family val="2"/>
          </rPr>
          <t xml:space="preserve">
half volumes as gen and load are charged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Blair Robertson:</t>
        </r>
        <r>
          <rPr>
            <sz val="9"/>
            <color indexed="81"/>
            <rFont val="Tahoma"/>
            <family val="2"/>
          </rPr>
          <t xml:space="preserve">
no discounting - as you calculating every year for 24 years </t>
        </r>
      </text>
    </comment>
  </commentList>
</comments>
</file>

<file path=xl/comments3.xml><?xml version="1.0" encoding="utf-8"?>
<comments xmlns="http://schemas.openxmlformats.org/spreadsheetml/2006/main">
  <authors>
    <author>Blair Robertson</author>
  </authors>
  <commentList>
    <comment ref="O3" authorId="0">
      <text>
        <r>
          <rPr>
            <b/>
            <sz val="9"/>
            <color indexed="81"/>
            <rFont val="Tahoma"/>
            <family val="2"/>
          </rPr>
          <t>Blair Robertson:</t>
        </r>
        <r>
          <rPr>
            <sz val="9"/>
            <color indexed="81"/>
            <rFont val="Tahoma"/>
            <family val="2"/>
          </rPr>
          <t xml:space="preserve">
half volumes as gen and load are charged</t>
        </r>
      </text>
    </comment>
  </commentList>
</comments>
</file>

<file path=xl/sharedStrings.xml><?xml version="1.0" encoding="utf-8"?>
<sst xmlns="http://schemas.openxmlformats.org/spreadsheetml/2006/main" count="611" uniqueCount="121">
  <si>
    <t>Total</t>
  </si>
  <si>
    <t>AIC</t>
  </si>
  <si>
    <t>Year 1</t>
  </si>
  <si>
    <t>Year</t>
  </si>
  <si>
    <t>MIC</t>
  </si>
  <si>
    <t>LRIC</t>
  </si>
  <si>
    <t>Demand (MW)</t>
  </si>
  <si>
    <t>Incremental demand (MW)</t>
  </si>
  <si>
    <t>Year 12</t>
  </si>
  <si>
    <t>Year 18</t>
  </si>
  <si>
    <t>A</t>
  </si>
  <si>
    <t>B</t>
  </si>
  <si>
    <t>C</t>
  </si>
  <si>
    <t>Year 24</t>
  </si>
  <si>
    <t>D</t>
  </si>
  <si>
    <t>E</t>
  </si>
  <si>
    <t>Demand</t>
  </si>
  <si>
    <t>CAPEX 1</t>
  </si>
  <si>
    <t>CAPEX 2</t>
  </si>
  <si>
    <t>CAPEX 3</t>
  </si>
  <si>
    <t>Transmission Line 1</t>
  </si>
  <si>
    <t>Transmission Line 2</t>
  </si>
  <si>
    <t>Transmission line 3</t>
  </si>
  <si>
    <t>Signal</t>
  </si>
  <si>
    <t>Assumptions</t>
  </si>
  <si>
    <t>No losses</t>
  </si>
  <si>
    <t>Equal impediance</t>
  </si>
  <si>
    <t>Point</t>
  </si>
  <si>
    <t>$ Portion of CAPEX</t>
  </si>
  <si>
    <t>Income</t>
  </si>
  <si>
    <t>Demand A</t>
  </si>
  <si>
    <t>Demand B</t>
  </si>
  <si>
    <t>Demand C</t>
  </si>
  <si>
    <t>Demand D</t>
  </si>
  <si>
    <t>Demand E</t>
  </si>
  <si>
    <t>AIC price</t>
  </si>
  <si>
    <t>MIC By node</t>
  </si>
  <si>
    <t>year</t>
  </si>
  <si>
    <t>CAPEX ($m)</t>
  </si>
  <si>
    <t>Demand by node</t>
  </si>
  <si>
    <t>Incremental demand by node</t>
  </si>
  <si>
    <t>Capex contribution by node - counterfactual</t>
  </si>
  <si>
    <t>For PV</t>
  </si>
  <si>
    <t>For pv2</t>
  </si>
  <si>
    <t>calc1</t>
  </si>
  <si>
    <t>calc2</t>
  </si>
  <si>
    <t>calc3</t>
  </si>
  <si>
    <t>CAPEX3</t>
  </si>
  <si>
    <t>Annuitised payment Capex 1</t>
  </si>
  <si>
    <t>Annuitised payment Capex 2</t>
  </si>
  <si>
    <t>Annuitised payment Capex 3</t>
  </si>
  <si>
    <t>CAPEX contributions</t>
  </si>
  <si>
    <t>PV base minus counterfactual</t>
  </si>
  <si>
    <t>% of portion of capex cost</t>
  </si>
  <si>
    <t>Use of portion of the  grid being augmented</t>
  </si>
  <si>
    <t>Capex 1</t>
  </si>
  <si>
    <t>Node</t>
  </si>
  <si>
    <t>Capex 2</t>
  </si>
  <si>
    <t>Capex 3</t>
  </si>
  <si>
    <t>Previous demand (MW)</t>
  </si>
  <si>
    <t>CAPEX apportionment to nodes</t>
  </si>
  <si>
    <t xml:space="preserve">Incremental volumes </t>
  </si>
  <si>
    <t>LRMC Revenue</t>
  </si>
  <si>
    <t>AIC Prices by Node</t>
  </si>
  <si>
    <t>MIC Prices by Node</t>
  </si>
  <si>
    <t>With Node A Included</t>
  </si>
  <si>
    <t>Without Node A Included</t>
  </si>
  <si>
    <t>LRIC Prices by Node</t>
  </si>
  <si>
    <t>1. LRIC calculation summaries (Figure 3)</t>
  </si>
  <si>
    <t>2. MIC calculation summaries (Figure 4)</t>
  </si>
  <si>
    <t>3. AIC calculation summaries (Figure 2)</t>
  </si>
  <si>
    <t>4. LRMC Revenue calculation summaries (Figure 5)</t>
  </si>
  <si>
    <t>MIC price</t>
  </si>
  <si>
    <t>LRIC price</t>
  </si>
  <si>
    <t>LRIC LRMC</t>
  </si>
  <si>
    <t>LRMC - MIC</t>
  </si>
  <si>
    <t>Incremental Volume</t>
  </si>
  <si>
    <t>MW</t>
  </si>
  <si>
    <t>capex ($m)</t>
  </si>
  <si>
    <t>RAB ($m)</t>
  </si>
  <si>
    <t>Allowable revenue ($m)</t>
  </si>
  <si>
    <t>CAPEX year 1</t>
  </si>
  <si>
    <t>CAPEX year 2</t>
  </si>
  <si>
    <t>CAPEX year 3</t>
  </si>
  <si>
    <t>CAPEX year 4</t>
  </si>
  <si>
    <t>CAPEX year 5</t>
  </si>
  <si>
    <t>CAPEX year 6</t>
  </si>
  <si>
    <t>CAPEX year 7</t>
  </si>
  <si>
    <t>CAPEX year 8</t>
  </si>
  <si>
    <t>CAPEX year 9</t>
  </si>
  <si>
    <t>CAPEX year 10</t>
  </si>
  <si>
    <t>CAPEX year 11</t>
  </si>
  <si>
    <t>CAPEX year 12</t>
  </si>
  <si>
    <t>CAPEX year 13</t>
  </si>
  <si>
    <t>CAPEX year 14</t>
  </si>
  <si>
    <t>CAPEX year 15</t>
  </si>
  <si>
    <t>CAPEX year 16</t>
  </si>
  <si>
    <t>CAPEX year 17</t>
  </si>
  <si>
    <t>CAPEX year 18</t>
  </si>
  <si>
    <t>CAPEX year 19</t>
  </si>
  <si>
    <t>CAPEX year 20</t>
  </si>
  <si>
    <t>Increm Demand Year 1</t>
  </si>
  <si>
    <t>Increm Demand Year 2</t>
  </si>
  <si>
    <t>Increm Demand Year 3</t>
  </si>
  <si>
    <t>Increm Demand Year 4</t>
  </si>
  <si>
    <t>Increm Demand Year 5</t>
  </si>
  <si>
    <t>Increm Demand Year 6</t>
  </si>
  <si>
    <t>Increm Demand Year 7</t>
  </si>
  <si>
    <t>Increm Demand Year 8</t>
  </si>
  <si>
    <t>Increm Demand Year 9</t>
  </si>
  <si>
    <t>Increm Demand Year 10</t>
  </si>
  <si>
    <t>Increm Demand Year 11</t>
  </si>
  <si>
    <t>Increm Demand Year 12</t>
  </si>
  <si>
    <t>Increm Demand Year 13</t>
  </si>
  <si>
    <t>Increm Demand Year 14</t>
  </si>
  <si>
    <t>Increm Demand Year 15</t>
  </si>
  <si>
    <t>Increm Demand Year 16</t>
  </si>
  <si>
    <t>Increm Demand Year 17</t>
  </si>
  <si>
    <t>Increm Demand Year 18</t>
  </si>
  <si>
    <t>Increm Demand Year 19</t>
  </si>
  <si>
    <t>Increm Demand Year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</si>
</sst>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00"/>
    <numFmt numFmtId="168" formatCode="0.0%"/>
    <numFmt numFmtId="169" formatCode="_-* #,##0.00000_-;\-* #,##0.000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3"/>
    <xf numFmtId="0" fontId="3" fillId="0" borderId="0" xfId="3" applyFont="1"/>
    <xf numFmtId="0" fontId="2" fillId="0" borderId="0" xfId="3" applyAlignment="1">
      <alignment horizontal="left"/>
    </xf>
    <xf numFmtId="0" fontId="2" fillId="0" borderId="0" xfId="3" applyFill="1"/>
    <xf numFmtId="164" fontId="2" fillId="0" borderId="0" xfId="3" applyNumberFormat="1"/>
    <xf numFmtId="0" fontId="2" fillId="3" borderId="0" xfId="3" applyFill="1"/>
    <xf numFmtId="0" fontId="3" fillId="3" borderId="0" xfId="3" applyFont="1" applyFill="1" applyAlignment="1">
      <alignment horizontal="center"/>
    </xf>
    <xf numFmtId="0" fontId="2" fillId="3" borderId="0" xfId="3" applyFill="1" applyAlignment="1">
      <alignment horizontal="center"/>
    </xf>
    <xf numFmtId="0" fontId="6" fillId="3" borderId="0" xfId="3" applyFont="1" applyFill="1" applyAlignment="1">
      <alignment horizontal="center"/>
    </xf>
    <xf numFmtId="0" fontId="7" fillId="3" borderId="0" xfId="3" applyFont="1" applyFill="1" applyAlignment="1">
      <alignment horizontal="center"/>
    </xf>
    <xf numFmtId="0" fontId="2" fillId="4" borderId="0" xfId="3" applyFill="1"/>
    <xf numFmtId="0" fontId="2" fillId="0" borderId="0" xfId="3" applyBorder="1"/>
    <xf numFmtId="0" fontId="2" fillId="0" borderId="0" xfId="3" applyAlignment="1">
      <alignment wrapText="1"/>
    </xf>
    <xf numFmtId="164" fontId="2" fillId="0" borderId="0" xfId="1" applyNumberFormat="1"/>
    <xf numFmtId="43" fontId="2" fillId="0" borderId="0" xfId="3" applyNumberFormat="1"/>
    <xf numFmtId="164" fontId="2" fillId="0" borderId="0" xfId="1" applyNumberFormat="1" applyAlignment="1">
      <alignment wrapText="1"/>
    </xf>
    <xf numFmtId="164" fontId="2" fillId="0" borderId="0" xfId="1" applyNumberFormat="1" applyBorder="1"/>
    <xf numFmtId="164" fontId="2" fillId="0" borderId="0" xfId="1" applyNumberFormat="1" applyFill="1" applyBorder="1"/>
    <xf numFmtId="164" fontId="2" fillId="0" borderId="0" xfId="1" applyNumberFormat="1" applyFill="1"/>
    <xf numFmtId="164" fontId="2" fillId="0" borderId="1" xfId="1" applyNumberFormat="1" applyBorder="1" applyAlignment="1">
      <alignment wrapText="1"/>
    </xf>
    <xf numFmtId="164" fontId="2" fillId="0" borderId="1" xfId="1" applyNumberFormat="1" applyFill="1" applyBorder="1"/>
    <xf numFmtId="164" fontId="2" fillId="0" borderId="1" xfId="1" applyNumberFormat="1" applyBorder="1"/>
    <xf numFmtId="164" fontId="2" fillId="0" borderId="0" xfId="1" applyNumberFormat="1" applyBorder="1" applyAlignment="1">
      <alignment wrapText="1"/>
    </xf>
    <xf numFmtId="0" fontId="2" fillId="0" borderId="0" xfId="3" applyFill="1" applyAlignment="1">
      <alignment wrapText="1"/>
    </xf>
    <xf numFmtId="164" fontId="2" fillId="0" borderId="0" xfId="1" applyNumberFormat="1" applyFill="1" applyAlignment="1">
      <alignment wrapText="1"/>
    </xf>
    <xf numFmtId="43" fontId="2" fillId="0" borderId="1" xfId="1" applyFill="1" applyBorder="1"/>
    <xf numFmtId="0" fontId="3" fillId="3" borderId="0" xfId="3" applyFont="1" applyFill="1"/>
    <xf numFmtId="0" fontId="2" fillId="0" borderId="0" xfId="3" applyAlignment="1">
      <alignment horizontal="right"/>
    </xf>
    <xf numFmtId="0" fontId="2" fillId="0" borderId="0" xfId="3" applyFont="1"/>
    <xf numFmtId="0" fontId="3" fillId="3" borderId="0" xfId="3" applyFont="1" applyFill="1" applyAlignment="1">
      <alignment horizontal="right"/>
    </xf>
    <xf numFmtId="0" fontId="2" fillId="0" borderId="0" xfId="3" applyFill="1" applyBorder="1"/>
    <xf numFmtId="0" fontId="3" fillId="0" borderId="0" xfId="3" applyFont="1" applyAlignment="1">
      <alignment wrapText="1"/>
    </xf>
    <xf numFmtId="0" fontId="2" fillId="0" borderId="0" xfId="3" applyBorder="1" applyAlignment="1">
      <alignment horizontal="right" wrapText="1"/>
    </xf>
    <xf numFmtId="0" fontId="3" fillId="3" borderId="0" xfId="3" applyFont="1" applyFill="1" applyAlignment="1">
      <alignment horizontal="left"/>
    </xf>
    <xf numFmtId="0" fontId="2" fillId="0" borderId="0" xfId="3" applyBorder="1" applyAlignment="1">
      <alignment horizontal="right"/>
    </xf>
    <xf numFmtId="0" fontId="3" fillId="0" borderId="0" xfId="3" applyFont="1" applyAlignment="1"/>
    <xf numFmtId="0" fontId="2" fillId="0" borderId="0" xfId="3" applyAlignment="1"/>
    <xf numFmtId="0" fontId="2" fillId="0" borderId="0" xfId="3" applyFont="1" applyBorder="1" applyAlignment="1">
      <alignment horizontal="right" wrapText="1"/>
    </xf>
    <xf numFmtId="9" fontId="2" fillId="0" borderId="0" xfId="2" applyFont="1" applyBorder="1" applyAlignment="1">
      <alignment horizontal="right" wrapText="1"/>
    </xf>
    <xf numFmtId="0" fontId="2" fillId="0" borderId="0" xfId="3" applyFont="1" applyAlignment="1">
      <alignment horizontal="right" wrapText="1"/>
    </xf>
    <xf numFmtId="164" fontId="2" fillId="0" borderId="0" xfId="1" applyNumberFormat="1" applyAlignment="1">
      <alignment horizontal="right" wrapText="1"/>
    </xf>
    <xf numFmtId="164" fontId="2" fillId="0" borderId="0" xfId="1" applyNumberFormat="1" applyBorder="1" applyAlignment="1">
      <alignment horizontal="right" wrapText="1"/>
    </xf>
    <xf numFmtId="43" fontId="2" fillId="6" borderId="0" xfId="1" applyNumberFormat="1" applyFill="1" applyBorder="1"/>
    <xf numFmtId="43" fontId="2" fillId="0" borderId="0" xfId="1" applyNumberFormat="1" applyFill="1" applyBorder="1"/>
    <xf numFmtId="164" fontId="3" fillId="8" borderId="0" xfId="1" applyNumberFormat="1" applyFont="1" applyFill="1" applyAlignment="1">
      <alignment horizontal="center"/>
    </xf>
    <xf numFmtId="164" fontId="2" fillId="8" borderId="0" xfId="1" applyNumberFormat="1" applyFill="1"/>
    <xf numFmtId="164" fontId="2" fillId="7" borderId="1" xfId="1" applyNumberFormat="1" applyFill="1" applyBorder="1"/>
    <xf numFmtId="43" fontId="2" fillId="7" borderId="1" xfId="1" applyFill="1" applyBorder="1"/>
    <xf numFmtId="43" fontId="2" fillId="8" borderId="1" xfId="1" applyNumberFormat="1" applyFill="1" applyBorder="1"/>
    <xf numFmtId="164" fontId="3" fillId="0" borderId="0" xfId="3" applyNumberFormat="1" applyFont="1"/>
    <xf numFmtId="166" fontId="2" fillId="0" borderId="0" xfId="3" applyNumberFormat="1"/>
    <xf numFmtId="0" fontId="3" fillId="0" borderId="0" xfId="3" applyFont="1" applyFill="1" applyAlignment="1">
      <alignment wrapText="1"/>
    </xf>
    <xf numFmtId="165" fontId="3" fillId="0" borderId="0" xfId="1" applyNumberFormat="1" applyFont="1" applyFill="1" applyAlignment="1">
      <alignment wrapText="1"/>
    </xf>
    <xf numFmtId="0" fontId="8" fillId="0" borderId="0" xfId="3" applyFont="1"/>
    <xf numFmtId="0" fontId="3" fillId="0" borderId="0" xfId="3" applyFont="1" applyBorder="1" applyAlignment="1">
      <alignment horizontal="right" wrapText="1"/>
    </xf>
    <xf numFmtId="0" fontId="2" fillId="0" borderId="0" xfId="3" applyBorder="1" applyAlignment="1"/>
    <xf numFmtId="0" fontId="2" fillId="0" borderId="0" xfId="3" applyFill="1" applyBorder="1" applyAlignment="1"/>
    <xf numFmtId="0" fontId="2" fillId="0" borderId="0" xfId="3" applyFill="1" applyBorder="1" applyAlignment="1">
      <alignment horizontal="right"/>
    </xf>
    <xf numFmtId="0" fontId="2" fillId="0" borderId="0" xfId="3" applyFill="1" applyBorder="1" applyAlignment="1">
      <alignment horizontal="center"/>
    </xf>
    <xf numFmtId="0" fontId="2" fillId="3" borderId="0" xfId="3" applyFill="1" applyAlignment="1">
      <alignment vertical="center"/>
    </xf>
    <xf numFmtId="0" fontId="3" fillId="0" borderId="0" xfId="3" applyFont="1" applyAlignment="1">
      <alignment horizontal="right" wrapText="1"/>
    </xf>
    <xf numFmtId="43" fontId="2" fillId="6" borderId="2" xfId="1" applyNumberFormat="1" applyFill="1" applyBorder="1"/>
    <xf numFmtId="164" fontId="9" fillId="0" borderId="0" xfId="1" applyNumberFormat="1" applyFont="1" applyFill="1"/>
    <xf numFmtId="0" fontId="6" fillId="0" borderId="0" xfId="3" applyFont="1"/>
    <xf numFmtId="43" fontId="2" fillId="0" borderId="0" xfId="1" applyFill="1"/>
    <xf numFmtId="164" fontId="3" fillId="0" borderId="0" xfId="2" applyNumberFormat="1" applyFont="1" applyFill="1"/>
    <xf numFmtId="164" fontId="3" fillId="0" borderId="0" xfId="1" applyNumberFormat="1" applyFont="1" applyFill="1"/>
    <xf numFmtId="0" fontId="2" fillId="0" borderId="1" xfId="3" applyFill="1" applyBorder="1"/>
    <xf numFmtId="0" fontId="2" fillId="0" borderId="1" xfId="3" applyFill="1" applyBorder="1" applyAlignment="1">
      <alignment wrapText="1"/>
    </xf>
    <xf numFmtId="0" fontId="2" fillId="5" borderId="1" xfId="3" applyFill="1" applyBorder="1"/>
    <xf numFmtId="0" fontId="2" fillId="9" borderId="1" xfId="3" applyFill="1" applyBorder="1"/>
    <xf numFmtId="43" fontId="2" fillId="9" borderId="1" xfId="1" applyFill="1" applyBorder="1"/>
    <xf numFmtId="164" fontId="2" fillId="10" borderId="1" xfId="1" applyNumberFormat="1" applyFill="1" applyBorder="1"/>
    <xf numFmtId="0" fontId="2" fillId="10" borderId="1" xfId="3" applyFill="1" applyBorder="1"/>
    <xf numFmtId="0" fontId="2" fillId="5" borderId="1" xfId="3" applyFill="1" applyBorder="1" applyAlignment="1">
      <alignment wrapText="1"/>
    </xf>
    <xf numFmtId="164" fontId="2" fillId="5" borderId="1" xfId="1" applyNumberFormat="1" applyFill="1" applyBorder="1"/>
    <xf numFmtId="164" fontId="3" fillId="5" borderId="1" xfId="2" applyNumberFormat="1" applyFont="1" applyFill="1" applyBorder="1"/>
    <xf numFmtId="43" fontId="2" fillId="10" borderId="1" xfId="3" applyNumberFormat="1" applyFill="1" applyBorder="1"/>
    <xf numFmtId="0" fontId="3" fillId="0" borderId="0" xfId="3" applyFont="1" applyFill="1"/>
    <xf numFmtId="164" fontId="3" fillId="0" borderId="0" xfId="1" applyNumberFormat="1" applyFont="1" applyFill="1" applyAlignment="1">
      <alignment horizontal="center"/>
    </xf>
    <xf numFmtId="164" fontId="2" fillId="7" borderId="1" xfId="1" applyNumberFormat="1" applyFill="1" applyBorder="1" applyAlignment="1">
      <alignment horizontal="left"/>
    </xf>
    <xf numFmtId="164" fontId="2" fillId="0" borderId="0" xfId="3" applyNumberFormat="1" applyFill="1"/>
    <xf numFmtId="0" fontId="2" fillId="0" borderId="0" xfId="3" applyFill="1" applyAlignment="1">
      <alignment horizontal="left"/>
    </xf>
    <xf numFmtId="0" fontId="3" fillId="0" borderId="0" xfId="3" applyFont="1" applyFill="1" applyAlignment="1">
      <alignment horizontal="left"/>
    </xf>
    <xf numFmtId="0" fontId="2" fillId="0" borderId="0" xfId="3" applyFont="1" applyFill="1" applyAlignment="1">
      <alignment horizontal="left"/>
    </xf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Alignment="1">
      <alignment horizontal="center" wrapText="1"/>
    </xf>
    <xf numFmtId="0" fontId="3" fillId="0" borderId="0" xfId="3" applyFont="1" applyFill="1" applyAlignment="1">
      <alignment horizontal="center" wrapText="1"/>
    </xf>
    <xf numFmtId="43" fontId="2" fillId="0" borderId="0" xfId="1" applyNumberFormat="1" applyFill="1"/>
    <xf numFmtId="43" fontId="2" fillId="0" borderId="1" xfId="1" applyNumberFormat="1" applyFill="1" applyBorder="1"/>
    <xf numFmtId="43" fontId="2" fillId="0" borderId="0" xfId="1" applyFill="1" applyBorder="1"/>
    <xf numFmtId="9" fontId="3" fillId="0" borderId="0" xfId="2" applyFont="1" applyFill="1"/>
    <xf numFmtId="0" fontId="2" fillId="8" borderId="0" xfId="3" applyFill="1"/>
    <xf numFmtId="43" fontId="2" fillId="8" borderId="0" xfId="1" applyFill="1"/>
    <xf numFmtId="164" fontId="3" fillId="0" borderId="0" xfId="1" applyNumberFormat="1" applyFont="1" applyFill="1" applyAlignment="1">
      <alignment horizontal="right"/>
    </xf>
    <xf numFmtId="0" fontId="2" fillId="0" borderId="0" xfId="3" applyFont="1" applyFill="1"/>
    <xf numFmtId="43" fontId="3" fillId="0" borderId="0" xfId="1" applyFont="1" applyFill="1"/>
    <xf numFmtId="9" fontId="2" fillId="0" borderId="0" xfId="2" applyFill="1"/>
    <xf numFmtId="168" fontId="3" fillId="0" borderId="0" xfId="2" applyNumberFormat="1" applyFont="1" applyFill="1"/>
    <xf numFmtId="164" fontId="2" fillId="0" borderId="0" xfId="1" applyNumberFormat="1" applyFill="1" applyAlignment="1">
      <alignment horizontal="center"/>
    </xf>
    <xf numFmtId="164" fontId="2" fillId="0" borderId="0" xfId="1" applyNumberFormat="1" applyFill="1" applyAlignment="1">
      <alignment horizontal="left"/>
    </xf>
    <xf numFmtId="0" fontId="2" fillId="0" borderId="1" xfId="3" applyBorder="1" applyAlignment="1">
      <alignment wrapText="1"/>
    </xf>
    <xf numFmtId="164" fontId="2" fillId="0" borderId="0" xfId="1" applyNumberFormat="1" applyFill="1" applyBorder="1" applyAlignment="1">
      <alignment wrapText="1"/>
    </xf>
    <xf numFmtId="1" fontId="2" fillId="0" borderId="1" xfId="3" applyNumberFormat="1" applyBorder="1"/>
    <xf numFmtId="164" fontId="2" fillId="0" borderId="1" xfId="1" applyNumberFormat="1" applyFont="1" applyBorder="1"/>
    <xf numFmtId="164" fontId="2" fillId="5" borderId="0" xfId="1" applyNumberFormat="1" applyFill="1" applyBorder="1"/>
    <xf numFmtId="165" fontId="2" fillId="5" borderId="0" xfId="1" applyNumberFormat="1" applyFill="1" applyBorder="1"/>
    <xf numFmtId="43" fontId="2" fillId="5" borderId="0" xfId="1" applyFill="1" applyBorder="1"/>
    <xf numFmtId="43" fontId="2" fillId="2" borderId="0" xfId="1" applyFill="1" applyBorder="1"/>
    <xf numFmtId="169" fontId="2" fillId="5" borderId="0" xfId="1" applyNumberFormat="1" applyFill="1" applyBorder="1"/>
    <xf numFmtId="1" fontId="2" fillId="0" borderId="1" xfId="3" applyNumberFormat="1" applyFill="1" applyBorder="1"/>
    <xf numFmtId="164" fontId="2" fillId="0" borderId="1" xfId="1" applyNumberFormat="1" applyFont="1" applyFill="1" applyBorder="1"/>
  </cellXfs>
  <cellStyles count="7">
    <cellStyle name="Comma" xfId="1" builtinId="3"/>
    <cellStyle name="Normal" xfId="0" builtinId="0"/>
    <cellStyle name="Normal 2" xfId="4"/>
    <cellStyle name="Normal 3" xfId="3"/>
    <cellStyle name="Normal 4" xfId="5"/>
    <cellStyle name="Percent" xfId="2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Summary!$B$58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Summary!$B$59:$B$82</c:f>
              <c:numCache>
                <c:formatCode>_(* #,##0.00_);_(* \(#,##0.00\);_(* "-"??_);_(@_)</c:formatCode>
                <c:ptCount val="24"/>
                <c:pt idx="0">
                  <c:v>0.67540307863206805</c:v>
                </c:pt>
                <c:pt idx="1">
                  <c:v>0.75206696984864008</c:v>
                </c:pt>
                <c:pt idx="2">
                  <c:v>0.81223232743653184</c:v>
                </c:pt>
                <c:pt idx="3">
                  <c:v>0.87721091363144521</c:v>
                </c:pt>
                <c:pt idx="4">
                  <c:v>0.94738778672196045</c:v>
                </c:pt>
                <c:pt idx="5">
                  <c:v>1.0231788096597176</c:v>
                </c:pt>
                <c:pt idx="6">
                  <c:v>1.1050331144324956</c:v>
                </c:pt>
                <c:pt idx="7">
                  <c:v>1.193435763587096</c:v>
                </c:pt>
                <c:pt idx="8">
                  <c:v>1.2889106246740605</c:v>
                </c:pt>
                <c:pt idx="9">
                  <c:v>1.39202347464799</c:v>
                </c:pt>
                <c:pt idx="10">
                  <c:v>1.5033853526198271</c:v>
                </c:pt>
                <c:pt idx="11">
                  <c:v>0.80036698796177985</c:v>
                </c:pt>
                <c:pt idx="12">
                  <c:v>0.54045423011368932</c:v>
                </c:pt>
                <c:pt idx="13">
                  <c:v>0.58369056852278389</c:v>
                </c:pt>
                <c:pt idx="14">
                  <c:v>0.63038581400460636</c:v>
                </c:pt>
                <c:pt idx="15">
                  <c:v>0.68081667912497623</c:v>
                </c:pt>
                <c:pt idx="16">
                  <c:v>0.73528201345497246</c:v>
                </c:pt>
                <c:pt idx="17">
                  <c:v>0.78622915726329934</c:v>
                </c:pt>
                <c:pt idx="18">
                  <c:v>1.2638499480663867</c:v>
                </c:pt>
                <c:pt idx="19">
                  <c:v>1.3649579439116977</c:v>
                </c:pt>
                <c:pt idx="20">
                  <c:v>1.4741545794246338</c:v>
                </c:pt>
                <c:pt idx="21">
                  <c:v>1.5920869457786051</c:v>
                </c:pt>
                <c:pt idx="22">
                  <c:v>1.7194539014408905</c:v>
                </c:pt>
                <c:pt idx="23">
                  <c:v>1.8264840182648576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Summary!$C$58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Summary!$C$59:$C$82</c:f>
              <c:numCache>
                <c:formatCode>_(* #,##0.00_);_(* \(#,##0.00\);_(* "-"??_);_(@_)</c:formatCode>
                <c:ptCount val="24"/>
                <c:pt idx="0">
                  <c:v>0.23709853222684915</c:v>
                </c:pt>
                <c:pt idx="1">
                  <c:v>0.25606641480499642</c:v>
                </c:pt>
                <c:pt idx="2">
                  <c:v>0.27655172798939659</c:v>
                </c:pt>
                <c:pt idx="3">
                  <c:v>0.29867586622854858</c:v>
                </c:pt>
                <c:pt idx="4">
                  <c:v>0.32256993552683239</c:v>
                </c:pt>
                <c:pt idx="5">
                  <c:v>0.34837553036897861</c:v>
                </c:pt>
                <c:pt idx="6">
                  <c:v>0.37624557279849768</c:v>
                </c:pt>
                <c:pt idx="7">
                  <c:v>0.40634521862237666</c:v>
                </c:pt>
                <c:pt idx="8">
                  <c:v>0.43885283611216752</c:v>
                </c:pt>
                <c:pt idx="9">
                  <c:v>0.4739610630011406</c:v>
                </c:pt>
                <c:pt idx="10">
                  <c:v>0.51187794804123199</c:v>
                </c:pt>
                <c:pt idx="11">
                  <c:v>0.27251177535013177</c:v>
                </c:pt>
                <c:pt idx="12">
                  <c:v>6.3122166298808666E-2</c:v>
                </c:pt>
                <c:pt idx="13">
                  <c:v>6.8171939602713325E-2</c:v>
                </c:pt>
                <c:pt idx="14">
                  <c:v>7.3625694770930339E-2</c:v>
                </c:pt>
                <c:pt idx="15">
                  <c:v>7.9515750352604747E-2</c:v>
                </c:pt>
                <c:pt idx="16">
                  <c:v>8.5877010380813246E-2</c:v>
                </c:pt>
                <c:pt idx="17">
                  <c:v>9.1827364554637747E-2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Summary!$D$58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Summary!$D$59:$D$82</c:f>
              <c:numCache>
                <c:formatCode>_(* #,##0.00_);_(* \(#,##0.00\);_(* "-"??_);_(@_)</c:formatCode>
                <c:ptCount val="24"/>
                <c:pt idx="0">
                  <c:v>0.30411944218600095</c:v>
                </c:pt>
                <c:pt idx="1">
                  <c:v>0.32844899756088097</c:v>
                </c:pt>
                <c:pt idx="2">
                  <c:v>0.35472491736575129</c:v>
                </c:pt>
                <c:pt idx="3">
                  <c:v>0.38310291075500807</c:v>
                </c:pt>
                <c:pt idx="4">
                  <c:v>0.41375114361540821</c:v>
                </c:pt>
                <c:pt idx="5">
                  <c:v>0.4468512351046412</c:v>
                </c:pt>
                <c:pt idx="6">
                  <c:v>0.48259933391301268</c:v>
                </c:pt>
                <c:pt idx="7">
                  <c:v>0.52120728062605304</c:v>
                </c:pt>
                <c:pt idx="8">
                  <c:v>0.56290386307613782</c:v>
                </c:pt>
                <c:pt idx="9">
                  <c:v>0.60793617212222928</c:v>
                </c:pt>
                <c:pt idx="10">
                  <c:v>0.65657106589200664</c:v>
                </c:pt>
                <c:pt idx="11">
                  <c:v>0.35454837558169428</c:v>
                </c:pt>
                <c:pt idx="12">
                  <c:v>0.12258402648520959</c:v>
                </c:pt>
                <c:pt idx="13">
                  <c:v>0.13239074860402622</c:v>
                </c:pt>
                <c:pt idx="14">
                  <c:v>0.14298200849234829</c:v>
                </c:pt>
                <c:pt idx="15">
                  <c:v>0.15442056917173641</c:v>
                </c:pt>
                <c:pt idx="16">
                  <c:v>0.16677421470547496</c:v>
                </c:pt>
                <c:pt idx="17">
                  <c:v>0.18011615188191088</c:v>
                </c:pt>
                <c:pt idx="18">
                  <c:v>0.1575424067207763</c:v>
                </c:pt>
                <c:pt idx="19">
                  <c:v>0.1701457992584384</c:v>
                </c:pt>
                <c:pt idx="20">
                  <c:v>0.18375746319911351</c:v>
                </c:pt>
                <c:pt idx="21">
                  <c:v>0.19845806025504267</c:v>
                </c:pt>
                <c:pt idx="22">
                  <c:v>0.21433470507544569</c:v>
                </c:pt>
                <c:pt idx="23">
                  <c:v>0.23148148148148168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Summary!$E$58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Summary!$E$59:$E$82</c:f>
              <c:numCache>
                <c:formatCode>_(* #,##0.00_);_(* \(#,##0.00\);_(* "-"??_);_(@_)</c:formatCode>
                <c:ptCount val="24"/>
                <c:pt idx="0">
                  <c:v>0.15401686725831029</c:v>
                </c:pt>
                <c:pt idx="1">
                  <c:v>0.16633821663897499</c:v>
                </c:pt>
                <c:pt idx="2">
                  <c:v>0.17964527397009269</c:v>
                </c:pt>
                <c:pt idx="3">
                  <c:v>0.19401689588770057</c:v>
                </c:pt>
                <c:pt idx="4">
                  <c:v>0.20953824755871661</c:v>
                </c:pt>
                <c:pt idx="5">
                  <c:v>0.22630130736341353</c:v>
                </c:pt>
                <c:pt idx="6">
                  <c:v>0.24440541195248722</c:v>
                </c:pt>
                <c:pt idx="7">
                  <c:v>0.26395784490868568</c:v>
                </c:pt>
                <c:pt idx="8">
                  <c:v>0.28507447250138074</c:v>
                </c:pt>
                <c:pt idx="9">
                  <c:v>0.30788043030149137</c:v>
                </c:pt>
                <c:pt idx="10">
                  <c:v>0.33251086472561031</c:v>
                </c:pt>
                <c:pt idx="11">
                  <c:v>0.17955586695182982</c:v>
                </c:pt>
                <c:pt idx="12">
                  <c:v>6.3016962688310516E-2</c:v>
                </c:pt>
                <c:pt idx="13">
                  <c:v>6.8058319703375364E-2</c:v>
                </c:pt>
                <c:pt idx="14">
                  <c:v>7.3502985279645397E-2</c:v>
                </c:pt>
                <c:pt idx="15">
                  <c:v>7.9383224102017064E-2</c:v>
                </c:pt>
                <c:pt idx="16">
                  <c:v>8.5733882030178274E-2</c:v>
                </c:pt>
                <c:pt idx="17">
                  <c:v>9.2592592592592671E-2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Summary!$F$58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Summary!$F$59:$F$82</c:f>
              <c:numCache>
                <c:formatCode>_(* #,##0.00_);_(* \(#,##0.00\);_(* "-"??_);_(@_)</c:formatCode>
                <c:ptCount val="24"/>
                <c:pt idx="0">
                  <c:v>0.18780958239529941</c:v>
                </c:pt>
                <c:pt idx="1">
                  <c:v>0.20283434898692337</c:v>
                </c:pt>
                <c:pt idx="2">
                  <c:v>0.21906109690587708</c:v>
                </c:pt>
                <c:pt idx="3">
                  <c:v>0.23658598465834521</c:v>
                </c:pt>
                <c:pt idx="4">
                  <c:v>0.25551286343101259</c:v>
                </c:pt>
                <c:pt idx="5">
                  <c:v>0.27595389250549379</c:v>
                </c:pt>
                <c:pt idx="6">
                  <c:v>0.29803020390593332</c:v>
                </c:pt>
                <c:pt idx="7">
                  <c:v>0.32187262021840757</c:v>
                </c:pt>
                <c:pt idx="8">
                  <c:v>0.34762242983588065</c:v>
                </c:pt>
                <c:pt idx="9">
                  <c:v>0.37543222422275124</c:v>
                </c:pt>
                <c:pt idx="10">
                  <c:v>0.40546680216057068</c:v>
                </c:pt>
                <c:pt idx="11">
                  <c:v>0.21895207316671481</c:v>
                </c:pt>
                <c:pt idx="12">
                  <c:v>9.2800494586760138E-2</c:v>
                </c:pt>
                <c:pt idx="13">
                  <c:v>0.10022453415370085</c:v>
                </c:pt>
                <c:pt idx="14">
                  <c:v>0.10824249688599689</c:v>
                </c:pt>
                <c:pt idx="15">
                  <c:v>0.11690189663687682</c:v>
                </c:pt>
                <c:pt idx="16">
                  <c:v>0.12625404836782672</c:v>
                </c:pt>
                <c:pt idx="17">
                  <c:v>0.13635437223725128</c:v>
                </c:pt>
                <c:pt idx="18">
                  <c:v>7.8771203360388148E-2</c:v>
                </c:pt>
                <c:pt idx="19">
                  <c:v>8.5072899629219198E-2</c:v>
                </c:pt>
                <c:pt idx="20">
                  <c:v>9.1878731599556757E-2</c:v>
                </c:pt>
                <c:pt idx="21">
                  <c:v>9.9229030127521337E-2</c:v>
                </c:pt>
                <c:pt idx="22">
                  <c:v>0.10716735253772285</c:v>
                </c:pt>
                <c:pt idx="23">
                  <c:v>0.11574074074074084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693312"/>
        <c:axId val="61699200"/>
      </c:lineChart>
      <c:catAx>
        <c:axId val="61693312"/>
        <c:scaling>
          <c:orientation val="minMax"/>
        </c:scaling>
        <c:delete val="0"/>
        <c:axPos val="b"/>
        <c:majorTickMark val="out"/>
        <c:minorTickMark val="none"/>
        <c:tickLblPos val="nextTo"/>
        <c:crossAx val="61699200"/>
        <c:crosses val="autoZero"/>
        <c:auto val="1"/>
        <c:lblAlgn val="ctr"/>
        <c:lblOffset val="100"/>
        <c:noMultiLvlLbl val="0"/>
      </c:catAx>
      <c:valAx>
        <c:axId val="6169920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61693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Summary!$B$6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Summary!$B$7:$B$30</c:f>
              <c:numCache>
                <c:formatCode>_(* #,##0.00_);_(* \(#,##0.00\);_(* "-"??_);_(@_)</c:formatCode>
                <c:ptCount val="24"/>
                <c:pt idx="0">
                  <c:v>0.13413277035319518</c:v>
                </c:pt>
                <c:pt idx="1">
                  <c:v>0.14935796022908646</c:v>
                </c:pt>
                <c:pt idx="2">
                  <c:v>0.1613065970474134</c:v>
                </c:pt>
                <c:pt idx="3">
                  <c:v>0.17421112481120477</c:v>
                </c:pt>
                <c:pt idx="4">
                  <c:v>0.18814801479610113</c:v>
                </c:pt>
                <c:pt idx="5">
                  <c:v>0.20319985597978926</c:v>
                </c:pt>
                <c:pt idx="6">
                  <c:v>0.21870253851160726</c:v>
                </c:pt>
                <c:pt idx="7">
                  <c:v>0.23701231201482617</c:v>
                </c:pt>
                <c:pt idx="8">
                  <c:v>0.25597329697601234</c:v>
                </c:pt>
                <c:pt idx="9">
                  <c:v>0.27645116073409337</c:v>
                </c:pt>
                <c:pt idx="10">
                  <c:v>0.29856725359282082</c:v>
                </c:pt>
                <c:pt idx="11">
                  <c:v>0.23959433767780811</c:v>
                </c:pt>
                <c:pt idx="12">
                  <c:v>0.183595661092013</c:v>
                </c:pt>
                <c:pt idx="13">
                  <c:v>0.19828331397937404</c:v>
                </c:pt>
                <c:pt idx="14">
                  <c:v>0.21414597909772401</c:v>
                </c:pt>
                <c:pt idx="15">
                  <c:v>0.2312776574255419</c:v>
                </c:pt>
                <c:pt idx="16">
                  <c:v>0.25478821726499423</c:v>
                </c:pt>
                <c:pt idx="17">
                  <c:v>2.0197208630691783</c:v>
                </c:pt>
                <c:pt idx="18">
                  <c:v>3.6760044900539919</c:v>
                </c:pt>
                <c:pt idx="19">
                  <c:v>3.9700848492583112</c:v>
                </c:pt>
                <c:pt idx="20">
                  <c:v>4.2876916371989768</c:v>
                </c:pt>
                <c:pt idx="21">
                  <c:v>4.6307069681748949</c:v>
                </c:pt>
                <c:pt idx="22">
                  <c:v>5.101442077160919</c:v>
                </c:pt>
                <c:pt idx="2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Summary!$C$6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Summary!$C$7:$C$30</c:f>
              <c:numCache>
                <c:formatCode>_(* #,##0.00_);_(* \(#,##0.00\);_(* "-"??_);_(@_)</c:formatCode>
                <c:ptCount val="24"/>
                <c:pt idx="0">
                  <c:v>0.27658881523904733</c:v>
                </c:pt>
                <c:pt idx="1">
                  <c:v>0.29871592045817119</c:v>
                </c:pt>
                <c:pt idx="2">
                  <c:v>0.32261319409482486</c:v>
                </c:pt>
                <c:pt idx="3">
                  <c:v>0.34842224962241097</c:v>
                </c:pt>
                <c:pt idx="4">
                  <c:v>0.37629602959220376</c:v>
                </c:pt>
                <c:pt idx="5">
                  <c:v>0.40639971195958013</c:v>
                </c:pt>
                <c:pt idx="6">
                  <c:v>0.43740507702321624</c:v>
                </c:pt>
                <c:pt idx="7">
                  <c:v>0.47402462402965428</c:v>
                </c:pt>
                <c:pt idx="8">
                  <c:v>0.51194659395202669</c:v>
                </c:pt>
                <c:pt idx="9">
                  <c:v>0.55290232146818885</c:v>
                </c:pt>
                <c:pt idx="10">
                  <c:v>0.59713450718564398</c:v>
                </c:pt>
                <c:pt idx="11">
                  <c:v>0.23959433767780672</c:v>
                </c:pt>
                <c:pt idx="12">
                  <c:v>0.1835956610920135</c:v>
                </c:pt>
                <c:pt idx="13">
                  <c:v>0.1982833139793746</c:v>
                </c:pt>
                <c:pt idx="14">
                  <c:v>0.21414597909772459</c:v>
                </c:pt>
                <c:pt idx="15">
                  <c:v>0.23127765742554254</c:v>
                </c:pt>
                <c:pt idx="16">
                  <c:v>0.25478821726499495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Summary!$D$6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Summary!$D$7:$D$30</c:f>
              <c:numCache>
                <c:formatCode>_(* #,##0.00_);_(* \(#,##0.00\);_(* "-"??_);_(@_)</c:formatCode>
                <c:ptCount val="24"/>
                <c:pt idx="0">
                  <c:v>0.27593027044085955</c:v>
                </c:pt>
                <c:pt idx="1">
                  <c:v>0.29800469207612834</c:v>
                </c:pt>
                <c:pt idx="2">
                  <c:v>0.32184506744221864</c:v>
                </c:pt>
                <c:pt idx="3">
                  <c:v>0.34759267283759276</c:v>
                </c:pt>
                <c:pt idx="4">
                  <c:v>0.37540008666460017</c:v>
                </c:pt>
                <c:pt idx="5">
                  <c:v>0.40543209359776827</c:v>
                </c:pt>
                <c:pt idx="6">
                  <c:v>0.43636363636363351</c:v>
                </c:pt>
                <c:pt idx="7">
                  <c:v>0.47289599397243687</c:v>
                </c:pt>
                <c:pt idx="8">
                  <c:v>0.51072767349023196</c:v>
                </c:pt>
                <c:pt idx="9">
                  <c:v>0.55158588736945058</c:v>
                </c:pt>
                <c:pt idx="10">
                  <c:v>0.59571275835900661</c:v>
                </c:pt>
                <c:pt idx="11">
                  <c:v>0.24244665122160147</c:v>
                </c:pt>
                <c:pt idx="12">
                  <c:v>0.183289668323527</c:v>
                </c:pt>
                <c:pt idx="13">
                  <c:v>0.19795284178940917</c:v>
                </c:pt>
                <c:pt idx="14">
                  <c:v>0.21378906913256193</c:v>
                </c:pt>
                <c:pt idx="15">
                  <c:v>0.23089219466316688</c:v>
                </c:pt>
                <c:pt idx="16">
                  <c:v>0.25436357023622019</c:v>
                </c:pt>
                <c:pt idx="17">
                  <c:v>0.25456898378267284</c:v>
                </c:pt>
                <c:pt idx="18">
                  <c:v>0.4582241708088165</c:v>
                </c:pt>
                <c:pt idx="19">
                  <c:v>0.49488210447352177</c:v>
                </c:pt>
                <c:pt idx="20">
                  <c:v>0.53447267283140365</c:v>
                </c:pt>
                <c:pt idx="21">
                  <c:v>0.57723048665791588</c:v>
                </c:pt>
                <c:pt idx="22">
                  <c:v>0.63590892559054912</c:v>
                </c:pt>
                <c:pt idx="2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Summary!$E$6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Summary!$E$7:$E$30</c:f>
              <c:numCache>
                <c:formatCode>_(* #,##0.00_);_(* \(#,##0.00\);_(* "-"??_);_(@_)</c:formatCode>
                <c:ptCount val="24"/>
                <c:pt idx="0">
                  <c:v>0.13796513522042933</c:v>
                </c:pt>
                <c:pt idx="1">
                  <c:v>0.14900234603806367</c:v>
                </c:pt>
                <c:pt idx="2">
                  <c:v>0.16092253372110879</c:v>
                </c:pt>
                <c:pt idx="3">
                  <c:v>0.17379633641879755</c:v>
                </c:pt>
                <c:pt idx="4">
                  <c:v>0.18770004333230131</c:v>
                </c:pt>
                <c:pt idx="5">
                  <c:v>0.20271604679888544</c:v>
                </c:pt>
                <c:pt idx="6">
                  <c:v>0.2181818181818182</c:v>
                </c:pt>
                <c:pt idx="7">
                  <c:v>0.23644799698621999</c:v>
                </c:pt>
                <c:pt idx="8">
                  <c:v>0.25536383674511764</c:v>
                </c:pt>
                <c:pt idx="9">
                  <c:v>0.27579294368472707</c:v>
                </c:pt>
                <c:pt idx="10">
                  <c:v>0.29785637917950525</c:v>
                </c:pt>
                <c:pt idx="11">
                  <c:v>0.24244665122159595</c:v>
                </c:pt>
                <c:pt idx="12">
                  <c:v>0.18328966832352658</c:v>
                </c:pt>
                <c:pt idx="13">
                  <c:v>0.19795284178940872</c:v>
                </c:pt>
                <c:pt idx="14">
                  <c:v>0.21378906913256146</c:v>
                </c:pt>
                <c:pt idx="15">
                  <c:v>0.23089219466316635</c:v>
                </c:pt>
                <c:pt idx="16">
                  <c:v>0.25436357023621964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Summary!$F$6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Summary!$F$7:$F$30</c:f>
              <c:numCache>
                <c:formatCode>_(* #,##0.00_);_(* \(#,##0.00\);_(* "-"??_);_(@_)</c:formatCode>
                <c:ptCount val="24"/>
                <c:pt idx="0">
                  <c:v>0.13796513522042977</c:v>
                </c:pt>
                <c:pt idx="1">
                  <c:v>0.14900234603806417</c:v>
                </c:pt>
                <c:pt idx="2">
                  <c:v>0.16092253372110932</c:v>
                </c:pt>
                <c:pt idx="3">
                  <c:v>0.17379633641879638</c:v>
                </c:pt>
                <c:pt idx="4">
                  <c:v>0.18770004333230009</c:v>
                </c:pt>
                <c:pt idx="5">
                  <c:v>0.20271604679888414</c:v>
                </c:pt>
                <c:pt idx="6">
                  <c:v>0.21818181818181676</c:v>
                </c:pt>
                <c:pt idx="7">
                  <c:v>0.23644799698621843</c:v>
                </c:pt>
                <c:pt idx="8">
                  <c:v>0.25536383674511598</c:v>
                </c:pt>
                <c:pt idx="9">
                  <c:v>0.27579294368472529</c:v>
                </c:pt>
                <c:pt idx="10">
                  <c:v>0.29785637917950331</c:v>
                </c:pt>
                <c:pt idx="11">
                  <c:v>0.24244665122160147</c:v>
                </c:pt>
                <c:pt idx="12">
                  <c:v>0.183289668323527</c:v>
                </c:pt>
                <c:pt idx="13">
                  <c:v>0.19795284178940917</c:v>
                </c:pt>
                <c:pt idx="14">
                  <c:v>0.21378906913256193</c:v>
                </c:pt>
                <c:pt idx="15">
                  <c:v>0.23089219466316688</c:v>
                </c:pt>
                <c:pt idx="16">
                  <c:v>0.25436357023622019</c:v>
                </c:pt>
                <c:pt idx="17">
                  <c:v>0.12728449189133642</c:v>
                </c:pt>
                <c:pt idx="18">
                  <c:v>0.22911208540440825</c:v>
                </c:pt>
                <c:pt idx="19">
                  <c:v>0.24744105223676088</c:v>
                </c:pt>
                <c:pt idx="20">
                  <c:v>0.26723633641570183</c:v>
                </c:pt>
                <c:pt idx="21">
                  <c:v>0.28861524332895794</c:v>
                </c:pt>
                <c:pt idx="22">
                  <c:v>0.31795446279527456</c:v>
                </c:pt>
                <c:pt idx="2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43488"/>
        <c:axId val="61745024"/>
      </c:lineChart>
      <c:catAx>
        <c:axId val="61743488"/>
        <c:scaling>
          <c:orientation val="minMax"/>
        </c:scaling>
        <c:delete val="0"/>
        <c:axPos val="b"/>
        <c:majorTickMark val="out"/>
        <c:minorTickMark val="none"/>
        <c:tickLblPos val="nextTo"/>
        <c:crossAx val="61745024"/>
        <c:crosses val="autoZero"/>
        <c:auto val="1"/>
        <c:lblAlgn val="ctr"/>
        <c:lblOffset val="100"/>
        <c:noMultiLvlLbl val="0"/>
      </c:catAx>
      <c:valAx>
        <c:axId val="6174502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61743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Summary!$C$6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Summary!$C$7:$C$30</c:f>
              <c:numCache>
                <c:formatCode>_(* #,##0.00_);_(* \(#,##0.00\);_(* "-"??_);_(@_)</c:formatCode>
                <c:ptCount val="24"/>
                <c:pt idx="0">
                  <c:v>0.27658881523904733</c:v>
                </c:pt>
                <c:pt idx="1">
                  <c:v>0.29871592045817119</c:v>
                </c:pt>
                <c:pt idx="2">
                  <c:v>0.32261319409482486</c:v>
                </c:pt>
                <c:pt idx="3">
                  <c:v>0.34842224962241097</c:v>
                </c:pt>
                <c:pt idx="4">
                  <c:v>0.37629602959220376</c:v>
                </c:pt>
                <c:pt idx="5">
                  <c:v>0.40639971195958013</c:v>
                </c:pt>
                <c:pt idx="6">
                  <c:v>0.43740507702321624</c:v>
                </c:pt>
                <c:pt idx="7">
                  <c:v>0.47402462402965428</c:v>
                </c:pt>
                <c:pt idx="8">
                  <c:v>0.51194659395202669</c:v>
                </c:pt>
                <c:pt idx="9">
                  <c:v>0.55290232146818885</c:v>
                </c:pt>
                <c:pt idx="10">
                  <c:v>0.59713450718564398</c:v>
                </c:pt>
                <c:pt idx="11">
                  <c:v>0.23959433767780672</c:v>
                </c:pt>
                <c:pt idx="12">
                  <c:v>0.1835956610920135</c:v>
                </c:pt>
                <c:pt idx="13">
                  <c:v>0.1982833139793746</c:v>
                </c:pt>
                <c:pt idx="14">
                  <c:v>0.21414597909772459</c:v>
                </c:pt>
                <c:pt idx="15">
                  <c:v>0.23127765742554254</c:v>
                </c:pt>
                <c:pt idx="16">
                  <c:v>0.25478821726499495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Summary!$D$6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Summary!$D$7:$D$30</c:f>
              <c:numCache>
                <c:formatCode>_(* #,##0.00_);_(* \(#,##0.00\);_(* "-"??_);_(@_)</c:formatCode>
                <c:ptCount val="24"/>
                <c:pt idx="0">
                  <c:v>0.27593027044085955</c:v>
                </c:pt>
                <c:pt idx="1">
                  <c:v>0.29800469207612834</c:v>
                </c:pt>
                <c:pt idx="2">
                  <c:v>0.32184506744221864</c:v>
                </c:pt>
                <c:pt idx="3">
                  <c:v>0.34759267283759276</c:v>
                </c:pt>
                <c:pt idx="4">
                  <c:v>0.37540008666460017</c:v>
                </c:pt>
                <c:pt idx="5">
                  <c:v>0.40543209359776827</c:v>
                </c:pt>
                <c:pt idx="6">
                  <c:v>0.43636363636363351</c:v>
                </c:pt>
                <c:pt idx="7">
                  <c:v>0.47289599397243687</c:v>
                </c:pt>
                <c:pt idx="8">
                  <c:v>0.51072767349023196</c:v>
                </c:pt>
                <c:pt idx="9">
                  <c:v>0.55158588736945058</c:v>
                </c:pt>
                <c:pt idx="10">
                  <c:v>0.59571275835900661</c:v>
                </c:pt>
                <c:pt idx="11">
                  <c:v>0.24244665122160147</c:v>
                </c:pt>
                <c:pt idx="12">
                  <c:v>0.183289668323527</c:v>
                </c:pt>
                <c:pt idx="13">
                  <c:v>0.19795284178940917</c:v>
                </c:pt>
                <c:pt idx="14">
                  <c:v>0.21378906913256193</c:v>
                </c:pt>
                <c:pt idx="15">
                  <c:v>0.23089219466316688</c:v>
                </c:pt>
                <c:pt idx="16">
                  <c:v>0.25436357023622019</c:v>
                </c:pt>
                <c:pt idx="17">
                  <c:v>0.25456898378267284</c:v>
                </c:pt>
                <c:pt idx="18">
                  <c:v>0.4582241708088165</c:v>
                </c:pt>
                <c:pt idx="19">
                  <c:v>0.49488210447352177</c:v>
                </c:pt>
                <c:pt idx="20">
                  <c:v>0.53447267283140365</c:v>
                </c:pt>
                <c:pt idx="21">
                  <c:v>0.57723048665791588</c:v>
                </c:pt>
                <c:pt idx="22">
                  <c:v>0.63590892559054912</c:v>
                </c:pt>
                <c:pt idx="2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Summary!$E$6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Summary!$E$7:$E$30</c:f>
              <c:numCache>
                <c:formatCode>_(* #,##0.00_);_(* \(#,##0.00\);_(* "-"??_);_(@_)</c:formatCode>
                <c:ptCount val="24"/>
                <c:pt idx="0">
                  <c:v>0.13796513522042933</c:v>
                </c:pt>
                <c:pt idx="1">
                  <c:v>0.14900234603806367</c:v>
                </c:pt>
                <c:pt idx="2">
                  <c:v>0.16092253372110879</c:v>
                </c:pt>
                <c:pt idx="3">
                  <c:v>0.17379633641879755</c:v>
                </c:pt>
                <c:pt idx="4">
                  <c:v>0.18770004333230131</c:v>
                </c:pt>
                <c:pt idx="5">
                  <c:v>0.20271604679888544</c:v>
                </c:pt>
                <c:pt idx="6">
                  <c:v>0.2181818181818182</c:v>
                </c:pt>
                <c:pt idx="7">
                  <c:v>0.23644799698621999</c:v>
                </c:pt>
                <c:pt idx="8">
                  <c:v>0.25536383674511764</c:v>
                </c:pt>
                <c:pt idx="9">
                  <c:v>0.27579294368472707</c:v>
                </c:pt>
                <c:pt idx="10">
                  <c:v>0.29785637917950525</c:v>
                </c:pt>
                <c:pt idx="11">
                  <c:v>0.24244665122159595</c:v>
                </c:pt>
                <c:pt idx="12">
                  <c:v>0.18328966832352658</c:v>
                </c:pt>
                <c:pt idx="13">
                  <c:v>0.19795284178940872</c:v>
                </c:pt>
                <c:pt idx="14">
                  <c:v>0.21378906913256146</c:v>
                </c:pt>
                <c:pt idx="15">
                  <c:v>0.23089219466316635</c:v>
                </c:pt>
                <c:pt idx="16">
                  <c:v>0.25436357023621964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Summary!$F$6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Summary!$F$7:$F$30</c:f>
              <c:numCache>
                <c:formatCode>_(* #,##0.00_);_(* \(#,##0.00\);_(* "-"??_);_(@_)</c:formatCode>
                <c:ptCount val="24"/>
                <c:pt idx="0">
                  <c:v>0.13796513522042977</c:v>
                </c:pt>
                <c:pt idx="1">
                  <c:v>0.14900234603806417</c:v>
                </c:pt>
                <c:pt idx="2">
                  <c:v>0.16092253372110932</c:v>
                </c:pt>
                <c:pt idx="3">
                  <c:v>0.17379633641879638</c:v>
                </c:pt>
                <c:pt idx="4">
                  <c:v>0.18770004333230009</c:v>
                </c:pt>
                <c:pt idx="5">
                  <c:v>0.20271604679888414</c:v>
                </c:pt>
                <c:pt idx="6">
                  <c:v>0.21818181818181676</c:v>
                </c:pt>
                <c:pt idx="7">
                  <c:v>0.23644799698621843</c:v>
                </c:pt>
                <c:pt idx="8">
                  <c:v>0.25536383674511598</c:v>
                </c:pt>
                <c:pt idx="9">
                  <c:v>0.27579294368472529</c:v>
                </c:pt>
                <c:pt idx="10">
                  <c:v>0.29785637917950331</c:v>
                </c:pt>
                <c:pt idx="11">
                  <c:v>0.24244665122160147</c:v>
                </c:pt>
                <c:pt idx="12">
                  <c:v>0.183289668323527</c:v>
                </c:pt>
                <c:pt idx="13">
                  <c:v>0.19795284178940917</c:v>
                </c:pt>
                <c:pt idx="14">
                  <c:v>0.21378906913256193</c:v>
                </c:pt>
                <c:pt idx="15">
                  <c:v>0.23089219466316688</c:v>
                </c:pt>
                <c:pt idx="16">
                  <c:v>0.25436357023622019</c:v>
                </c:pt>
                <c:pt idx="17">
                  <c:v>0.12728449189133642</c:v>
                </c:pt>
                <c:pt idx="18">
                  <c:v>0.22911208540440825</c:v>
                </c:pt>
                <c:pt idx="19">
                  <c:v>0.24744105223676088</c:v>
                </c:pt>
                <c:pt idx="20">
                  <c:v>0.26723633641570183</c:v>
                </c:pt>
                <c:pt idx="21">
                  <c:v>0.28861524332895794</c:v>
                </c:pt>
                <c:pt idx="22">
                  <c:v>0.31795446279527456</c:v>
                </c:pt>
                <c:pt idx="2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54752"/>
        <c:axId val="61772928"/>
      </c:lineChart>
      <c:catAx>
        <c:axId val="6175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61772928"/>
        <c:crosses val="autoZero"/>
        <c:auto val="1"/>
        <c:lblAlgn val="ctr"/>
        <c:lblOffset val="100"/>
        <c:noMultiLvlLbl val="0"/>
      </c:catAx>
      <c:valAx>
        <c:axId val="6177292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61754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Summary!$B$109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val>
            <c:numRef>
              <c:f>Summary!$B$110:$B$129</c:f>
              <c:numCache>
                <c:formatCode>_(* #,##0.00_);_(* \(#,##0.00\);_(*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0.16779293461213812</c:v>
                </c:pt>
                <c:pt idx="3">
                  <c:v>0.16106202911160372</c:v>
                </c:pt>
                <c:pt idx="4">
                  <c:v>0.15529395772904597</c:v>
                </c:pt>
                <c:pt idx="5">
                  <c:v>0.15030969753744028</c:v>
                </c:pt>
                <c:pt idx="6">
                  <c:v>0.14597168296075938</c:v>
                </c:pt>
                <c:pt idx="7">
                  <c:v>0.14217245192761299</c:v>
                </c:pt>
                <c:pt idx="8">
                  <c:v>0.25886159962215277</c:v>
                </c:pt>
                <c:pt idx="9">
                  <c:v>0.26249533400331082</c:v>
                </c:pt>
                <c:pt idx="10">
                  <c:v>0.26595206157110862</c:v>
                </c:pt>
                <c:pt idx="11">
                  <c:v>0.26923491267535099</c:v>
                </c:pt>
                <c:pt idx="12">
                  <c:v>0.1341640903624069</c:v>
                </c:pt>
                <c:pt idx="13">
                  <c:v>0.15138457661472474</c:v>
                </c:pt>
                <c:pt idx="14">
                  <c:v>1.4699151805330064</c:v>
                </c:pt>
                <c:pt idx="15">
                  <c:v>1.6792183957287194</c:v>
                </c:pt>
                <c:pt idx="16">
                  <c:v>1.9342354384726232</c:v>
                </c:pt>
                <c:pt idx="17">
                  <c:v>2.2507261114609571</c:v>
                </c:pt>
                <c:pt idx="18">
                  <c:v>2.3486649565797908</c:v>
                </c:pt>
                <c:pt idx="19">
                  <c:v>2.535578849408552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Summary!$C$109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Summary!$C$110:$C$129</c:f>
              <c:numCache>
                <c:formatCode>_(* #,##0.00_);_(* \(#,##0.00\);_(*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0.33563017098919029</c:v>
                </c:pt>
                <c:pt idx="3">
                  <c:v>0.32216658285135569</c:v>
                </c:pt>
                <c:pt idx="4">
                  <c:v>0.31062891716310292</c:v>
                </c:pt>
                <c:pt idx="5">
                  <c:v>0.30065908080360332</c:v>
                </c:pt>
                <c:pt idx="6">
                  <c:v>0.29198190629985821</c:v>
                </c:pt>
                <c:pt idx="7">
                  <c:v>0.28438244113626293</c:v>
                </c:pt>
                <c:pt idx="8">
                  <c:v>0.3976146432623161</c:v>
                </c:pt>
                <c:pt idx="9">
                  <c:v>0.40319610455971644</c:v>
                </c:pt>
                <c:pt idx="10">
                  <c:v>0.40850568118572494</c:v>
                </c:pt>
                <c:pt idx="11">
                  <c:v>0.41354818139665583</c:v>
                </c:pt>
                <c:pt idx="12">
                  <c:v>0.13418985398993685</c:v>
                </c:pt>
                <c:pt idx="13">
                  <c:v>0.15141364710471317</c:v>
                </c:pt>
                <c:pt idx="14">
                  <c:v>0.17168694101416559</c:v>
                </c:pt>
                <c:pt idx="15">
                  <c:v>0.19613367728662956</c:v>
                </c:pt>
                <c:pt idx="16">
                  <c:v>0.22591981498697175</c:v>
                </c:pt>
                <c:pt idx="17">
                  <c:v>0.26288610816123392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Summary!$D$109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Summary!$D$110:$D$129</c:f>
              <c:numCache>
                <c:formatCode>_(* #,##0.00_);_(* \(#,##0.00\);_(*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0.33543365722052693</c:v>
                </c:pt>
                <c:pt idx="3">
                  <c:v>0.32199186823646747</c:v>
                </c:pt>
                <c:pt idx="4">
                  <c:v>0.31047195886844736</c:v>
                </c:pt>
                <c:pt idx="5">
                  <c:v>0.30051677862139969</c:v>
                </c:pt>
                <c:pt idx="6">
                  <c:v>0.2918518412512397</c:v>
                </c:pt>
                <c:pt idx="7">
                  <c:v>0.28426269679391575</c:v>
                </c:pt>
                <c:pt idx="8">
                  <c:v>0.39783557562865374</c:v>
                </c:pt>
                <c:pt idx="9">
                  <c:v>0.40342843030346448</c:v>
                </c:pt>
                <c:pt idx="10">
                  <c:v>0.40874905870487088</c:v>
                </c:pt>
                <c:pt idx="11">
                  <c:v>0.41380224741885491</c:v>
                </c:pt>
                <c:pt idx="12">
                  <c:v>0.13406870074395671</c:v>
                </c:pt>
                <c:pt idx="13">
                  <c:v>0.15128487787684639</c:v>
                </c:pt>
                <c:pt idx="14">
                  <c:v>0.33400708226409181</c:v>
                </c:pt>
                <c:pt idx="15">
                  <c:v>0.38170067492820015</c:v>
                </c:pt>
                <c:pt idx="16">
                  <c:v>0.43985625305196879</c:v>
                </c:pt>
                <c:pt idx="17">
                  <c:v>0.5120998464482619</c:v>
                </c:pt>
                <c:pt idx="18">
                  <c:v>0.29348080402129911</c:v>
                </c:pt>
                <c:pt idx="19">
                  <c:v>0.31695926834300336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Summary!$E$109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Summary!$E$110:$E$129</c:f>
              <c:numCache>
                <c:formatCode>_(* #,##0.00_);_(* \(#,##0.00\);_(*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0.16772144090376562</c:v>
                </c:pt>
                <c:pt idx="3">
                  <c:v>0.16100036158390288</c:v>
                </c:pt>
                <c:pt idx="4">
                  <c:v>0.15524024849836682</c:v>
                </c:pt>
                <c:pt idx="5">
                  <c:v>0.15026252148871894</c:v>
                </c:pt>
                <c:pt idx="6">
                  <c:v>0.14592993365866497</c:v>
                </c:pt>
                <c:pt idx="7">
                  <c:v>0.1421352570774404</c:v>
                </c:pt>
                <c:pt idx="8">
                  <c:v>0.2590545262304354</c:v>
                </c:pt>
                <c:pt idx="9">
                  <c:v>0.2626963682546668</c:v>
                </c:pt>
                <c:pt idx="10">
                  <c:v>0.26616094747837366</c:v>
                </c:pt>
                <c:pt idx="11">
                  <c:v>0.26945138073383484</c:v>
                </c:pt>
                <c:pt idx="12">
                  <c:v>0.13407406370650496</c:v>
                </c:pt>
                <c:pt idx="13">
                  <c:v>0.15129092951402695</c:v>
                </c:pt>
                <c:pt idx="14">
                  <c:v>0.17170707524068451</c:v>
                </c:pt>
                <c:pt idx="15">
                  <c:v>0.19622549936679198</c:v>
                </c:pt>
                <c:pt idx="16">
                  <c:v>0.22612224335459782</c:v>
                </c:pt>
                <c:pt idx="17">
                  <c:v>0.26326138436582563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Summary!$F$109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Summary!$F$110:$F$129</c:f>
              <c:numCache>
                <c:formatCode>_(* #,##0.00_);_(* \(#,##0.00\);_(*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0.16771682861026346</c:v>
                </c:pt>
                <c:pt idx="3">
                  <c:v>0.16099593411823374</c:v>
                </c:pt>
                <c:pt idx="4">
                  <c:v>0.15523597943422368</c:v>
                </c:pt>
                <c:pt idx="5">
                  <c:v>0.15025838931069985</c:v>
                </c:pt>
                <c:pt idx="6">
                  <c:v>0.14592592062561985</c:v>
                </c:pt>
                <c:pt idx="7">
                  <c:v>0.14213134839695787</c:v>
                </c:pt>
                <c:pt idx="8">
                  <c:v>0.25905311466819148</c:v>
                </c:pt>
                <c:pt idx="9">
                  <c:v>0.26269493684838952</c:v>
                </c:pt>
                <c:pt idx="10">
                  <c:v>0.26615949719395027</c:v>
                </c:pt>
                <c:pt idx="11">
                  <c:v>0.26944991252016937</c:v>
                </c:pt>
                <c:pt idx="12">
                  <c:v>0.13407674518777912</c:v>
                </c:pt>
                <c:pt idx="13">
                  <c:v>0.15129395533261725</c:v>
                </c:pt>
                <c:pt idx="14">
                  <c:v>0.25286394703539772</c:v>
                </c:pt>
                <c:pt idx="15">
                  <c:v>0.28897093616747066</c:v>
                </c:pt>
                <c:pt idx="16">
                  <c:v>0.33299829309301726</c:v>
                </c:pt>
                <c:pt idx="17">
                  <c:v>0.38769114586241782</c:v>
                </c:pt>
                <c:pt idx="18">
                  <c:v>0.14674040201064956</c:v>
                </c:pt>
                <c:pt idx="19">
                  <c:v>0.15847963417150168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90464"/>
        <c:axId val="61931520"/>
      </c:lineChart>
      <c:catAx>
        <c:axId val="61790464"/>
        <c:scaling>
          <c:orientation val="minMax"/>
        </c:scaling>
        <c:delete val="0"/>
        <c:axPos val="b"/>
        <c:majorTickMark val="out"/>
        <c:minorTickMark val="none"/>
        <c:tickLblPos val="nextTo"/>
        <c:crossAx val="61931520"/>
        <c:crosses val="autoZero"/>
        <c:auto val="1"/>
        <c:lblAlgn val="ctr"/>
        <c:lblOffset val="100"/>
        <c:noMultiLvlLbl val="0"/>
      </c:catAx>
      <c:valAx>
        <c:axId val="61931520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61790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Summary!$C$160</c:f>
              <c:strCache>
                <c:ptCount val="1"/>
                <c:pt idx="0">
                  <c:v>AIC</c:v>
                </c:pt>
              </c:strCache>
            </c:strRef>
          </c:tx>
          <c:marker>
            <c:symbol val="none"/>
          </c:marker>
          <c:val>
            <c:numRef>
              <c:f>Summary!$C$161:$C$184</c:f>
              <c:numCache>
                <c:formatCode>_-* #,##0_-;\-* #,##0_-;_-* "-"??_-;_-@_-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32.266188432823505</c:v>
                </c:pt>
                <c:pt idx="3">
                  <c:v>30.972744024129469</c:v>
                </c:pt>
                <c:pt idx="4">
                  <c:v>29.864263302208919</c:v>
                </c:pt>
                <c:pt idx="5">
                  <c:v>28.906367609322423</c:v>
                </c:pt>
                <c:pt idx="6">
                  <c:v>28.072636781705079</c:v>
                </c:pt>
                <c:pt idx="7">
                  <c:v>27.342430286122926</c:v>
                </c:pt>
                <c:pt idx="8">
                  <c:v>43.514796198863877</c:v>
                </c:pt>
                <c:pt idx="9">
                  <c:v>44.126263648919007</c:v>
                </c:pt>
                <c:pt idx="10">
                  <c:v>44.707961565607675</c:v>
                </c:pt>
                <c:pt idx="11">
                  <c:v>90.910324570433659</c:v>
                </c:pt>
                <c:pt idx="12">
                  <c:v>53.618410857144298</c:v>
                </c:pt>
                <c:pt idx="13">
                  <c:v>60.502924256175717</c:v>
                </c:pt>
                <c:pt idx="14">
                  <c:v>111.89419432074688</c:v>
                </c:pt>
                <c:pt idx="15">
                  <c:v>127.85628037963741</c:v>
                </c:pt>
                <c:pt idx="16">
                  <c:v>147.31454899385662</c:v>
                </c:pt>
                <c:pt idx="17">
                  <c:v>172.07271916538991</c:v>
                </c:pt>
                <c:pt idx="18">
                  <c:v>46.899873194263563</c:v>
                </c:pt>
                <c:pt idx="19">
                  <c:v>50.642097215708951</c:v>
                </c:pt>
                <c:pt idx="20">
                  <c:v>60</c:v>
                </c:pt>
                <c:pt idx="21">
                  <c:v>70</c:v>
                </c:pt>
                <c:pt idx="22">
                  <c:v>80</c:v>
                </c:pt>
                <c:pt idx="23">
                  <c:v>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Summary!$D$160</c:f>
              <c:strCache>
                <c:ptCount val="1"/>
                <c:pt idx="0">
                  <c:v>LRIC</c:v>
                </c:pt>
              </c:strCache>
            </c:strRef>
          </c:tx>
          <c:marker>
            <c:symbol val="none"/>
          </c:marker>
          <c:val>
            <c:numRef>
              <c:f>Summary!$D$161:$D$184</c:f>
              <c:numCache>
                <c:formatCode>_-* #,##0_-;\-* #,##0_-;_-* "-"??_-;_-@_-</c:formatCode>
                <c:ptCount val="24"/>
                <c:pt idx="0">
                  <c:v>26.534070113063294</c:v>
                </c:pt>
                <c:pt idx="1">
                  <c:v>28.682951612327244</c:v>
                </c:pt>
                <c:pt idx="2">
                  <c:v>30.977587741313421</c:v>
                </c:pt>
                <c:pt idx="3">
                  <c:v>33.455794760618495</c:v>
                </c:pt>
                <c:pt idx="4">
                  <c:v>36.132258341467967</c:v>
                </c:pt>
                <c:pt idx="5">
                  <c:v>39.022839008785411</c:v>
                </c:pt>
                <c:pt idx="6">
                  <c:v>41.999999999999957</c:v>
                </c:pt>
                <c:pt idx="7">
                  <c:v>45.516239419847302</c:v>
                </c:pt>
                <c:pt idx="8">
                  <c:v>49.15753857343509</c:v>
                </c:pt>
                <c:pt idx="9">
                  <c:v>53.090141659309907</c:v>
                </c:pt>
                <c:pt idx="10">
                  <c:v>57.337352992054704</c:v>
                </c:pt>
                <c:pt idx="11">
                  <c:v>67.885062342046837</c:v>
                </c:pt>
                <c:pt idx="12">
                  <c:v>73.315867329410679</c:v>
                </c:pt>
                <c:pt idx="13">
                  <c:v>79.181136715763529</c:v>
                </c:pt>
                <c:pt idx="14">
                  <c:v>85.515627653024637</c:v>
                </c:pt>
                <c:pt idx="15">
                  <c:v>92.356877865266597</c:v>
                </c:pt>
                <c:pt idx="16">
                  <c:v>101.74542809448792</c:v>
                </c:pt>
                <c:pt idx="17">
                  <c:v>67.885062342046865</c:v>
                </c:pt>
                <c:pt idx="18">
                  <c:v>73.315867329410636</c:v>
                </c:pt>
                <c:pt idx="19">
                  <c:v>79.181136715763486</c:v>
                </c:pt>
                <c:pt idx="20">
                  <c:v>85.51562765302458</c:v>
                </c:pt>
                <c:pt idx="21">
                  <c:v>92.35687786526654</c:v>
                </c:pt>
                <c:pt idx="22">
                  <c:v>101.74542809448786</c:v>
                </c:pt>
                <c:pt idx="23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Summary!$E$160</c:f>
              <c:strCache>
                <c:ptCount val="1"/>
                <c:pt idx="0">
                  <c:v>MIC</c:v>
                </c:pt>
              </c:strCache>
            </c:strRef>
          </c:tx>
          <c:marker>
            <c:symbol val="none"/>
          </c:marker>
          <c:val>
            <c:numRef>
              <c:f>Summary!$E$161:$E$184</c:f>
              <c:numCache>
                <c:formatCode>_-* #,##0_-;\-* #,##0_-;_-* "-"??_-;_-@_-</c:formatCode>
                <c:ptCount val="24"/>
                <c:pt idx="0">
                  <c:v>32.202485002721211</c:v>
                </c:pt>
                <c:pt idx="1">
                  <c:v>34.778683802938886</c:v>
                </c:pt>
                <c:pt idx="2">
                  <c:v>37.560978507173992</c:v>
                </c:pt>
                <c:pt idx="3">
                  <c:v>40.565856787747961</c:v>
                </c:pt>
                <c:pt idx="4">
                  <c:v>43.811125330767766</c:v>
                </c:pt>
                <c:pt idx="5">
                  <c:v>47.316015357229183</c:v>
                </c:pt>
                <c:pt idx="6">
                  <c:v>51.101296585807567</c:v>
                </c:pt>
                <c:pt idx="7">
                  <c:v>55.189400312672099</c:v>
                </c:pt>
                <c:pt idx="8">
                  <c:v>59.604552337685909</c:v>
                </c:pt>
                <c:pt idx="9">
                  <c:v>64.372916524700827</c:v>
                </c:pt>
                <c:pt idx="10">
                  <c:v>69.522749846676817</c:v>
                </c:pt>
                <c:pt idx="11">
                  <c:v>75.084569834410985</c:v>
                </c:pt>
                <c:pt idx="12">
                  <c:v>41.09133542116389</c:v>
                </c:pt>
                <c:pt idx="13">
                  <c:v>44.378642254856963</c:v>
                </c:pt>
                <c:pt idx="14">
                  <c:v>47.928933635245507</c:v>
                </c:pt>
                <c:pt idx="15">
                  <c:v>51.763248326065217</c:v>
                </c:pt>
                <c:pt idx="16">
                  <c:v>55.904308192150339</c:v>
                </c:pt>
                <c:pt idx="17">
                  <c:v>60.376652847522465</c:v>
                </c:pt>
                <c:pt idx="18">
                  <c:v>25.206785075324206</c:v>
                </c:pt>
                <c:pt idx="19">
                  <c:v>27.223327881350144</c:v>
                </c:pt>
                <c:pt idx="20">
                  <c:v>29.40119411185816</c:v>
                </c:pt>
                <c:pt idx="21">
                  <c:v>31.753289640806827</c:v>
                </c:pt>
                <c:pt idx="22">
                  <c:v>34.293552812071312</c:v>
                </c:pt>
                <c:pt idx="23">
                  <c:v>37.037037037037067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70080"/>
        <c:axId val="104275968"/>
      </c:lineChart>
      <c:catAx>
        <c:axId val="104270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75968"/>
        <c:crosses val="autoZero"/>
        <c:auto val="1"/>
        <c:lblAlgn val="ctr"/>
        <c:lblOffset val="100"/>
        <c:noMultiLvlLbl val="0"/>
      </c:catAx>
      <c:valAx>
        <c:axId val="10427596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104270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Summary!$C$58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val>
            <c:numRef>
              <c:f>Summary!$C$59:$C$82</c:f>
              <c:numCache>
                <c:formatCode>_(* #,##0.00_);_(* \(#,##0.00\);_(* "-"??_);_(@_)</c:formatCode>
                <c:ptCount val="24"/>
                <c:pt idx="0">
                  <c:v>0.23709853222684915</c:v>
                </c:pt>
                <c:pt idx="1">
                  <c:v>0.25606641480499642</c:v>
                </c:pt>
                <c:pt idx="2">
                  <c:v>0.27655172798939659</c:v>
                </c:pt>
                <c:pt idx="3">
                  <c:v>0.29867586622854858</c:v>
                </c:pt>
                <c:pt idx="4">
                  <c:v>0.32256993552683239</c:v>
                </c:pt>
                <c:pt idx="5">
                  <c:v>0.34837553036897861</c:v>
                </c:pt>
                <c:pt idx="6">
                  <c:v>0.37624557279849768</c:v>
                </c:pt>
                <c:pt idx="7">
                  <c:v>0.40634521862237666</c:v>
                </c:pt>
                <c:pt idx="8">
                  <c:v>0.43885283611216752</c:v>
                </c:pt>
                <c:pt idx="9">
                  <c:v>0.4739610630011406</c:v>
                </c:pt>
                <c:pt idx="10">
                  <c:v>0.51187794804123199</c:v>
                </c:pt>
                <c:pt idx="11">
                  <c:v>0.27251177535013177</c:v>
                </c:pt>
                <c:pt idx="12">
                  <c:v>6.3122166298808666E-2</c:v>
                </c:pt>
                <c:pt idx="13">
                  <c:v>6.8171939602713325E-2</c:v>
                </c:pt>
                <c:pt idx="14">
                  <c:v>7.3625694770930339E-2</c:v>
                </c:pt>
                <c:pt idx="15">
                  <c:v>7.9515750352604747E-2</c:v>
                </c:pt>
                <c:pt idx="16">
                  <c:v>8.5877010380813246E-2</c:v>
                </c:pt>
                <c:pt idx="17">
                  <c:v>9.1827364554637747E-2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Summary!$D$58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val>
            <c:numRef>
              <c:f>Summary!$D$59:$D$82</c:f>
              <c:numCache>
                <c:formatCode>_(* #,##0.00_);_(* \(#,##0.00\);_(* "-"??_);_(@_)</c:formatCode>
                <c:ptCount val="24"/>
                <c:pt idx="0">
                  <c:v>0.30411944218600095</c:v>
                </c:pt>
                <c:pt idx="1">
                  <c:v>0.32844899756088097</c:v>
                </c:pt>
                <c:pt idx="2">
                  <c:v>0.35472491736575129</c:v>
                </c:pt>
                <c:pt idx="3">
                  <c:v>0.38310291075500807</c:v>
                </c:pt>
                <c:pt idx="4">
                  <c:v>0.41375114361540821</c:v>
                </c:pt>
                <c:pt idx="5">
                  <c:v>0.4468512351046412</c:v>
                </c:pt>
                <c:pt idx="6">
                  <c:v>0.48259933391301268</c:v>
                </c:pt>
                <c:pt idx="7">
                  <c:v>0.52120728062605304</c:v>
                </c:pt>
                <c:pt idx="8">
                  <c:v>0.56290386307613782</c:v>
                </c:pt>
                <c:pt idx="9">
                  <c:v>0.60793617212222928</c:v>
                </c:pt>
                <c:pt idx="10">
                  <c:v>0.65657106589200664</c:v>
                </c:pt>
                <c:pt idx="11">
                  <c:v>0.35454837558169428</c:v>
                </c:pt>
                <c:pt idx="12">
                  <c:v>0.12258402648520959</c:v>
                </c:pt>
                <c:pt idx="13">
                  <c:v>0.13239074860402622</c:v>
                </c:pt>
                <c:pt idx="14">
                  <c:v>0.14298200849234829</c:v>
                </c:pt>
                <c:pt idx="15">
                  <c:v>0.15442056917173641</c:v>
                </c:pt>
                <c:pt idx="16">
                  <c:v>0.16677421470547496</c:v>
                </c:pt>
                <c:pt idx="17">
                  <c:v>0.18011615188191088</c:v>
                </c:pt>
                <c:pt idx="18">
                  <c:v>0.1575424067207763</c:v>
                </c:pt>
                <c:pt idx="19">
                  <c:v>0.1701457992584384</c:v>
                </c:pt>
                <c:pt idx="20">
                  <c:v>0.18375746319911351</c:v>
                </c:pt>
                <c:pt idx="21">
                  <c:v>0.19845806025504267</c:v>
                </c:pt>
                <c:pt idx="22">
                  <c:v>0.21433470507544569</c:v>
                </c:pt>
                <c:pt idx="23">
                  <c:v>0.23148148148148168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Summary!$E$58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val>
            <c:numRef>
              <c:f>Summary!$E$59:$E$82</c:f>
              <c:numCache>
                <c:formatCode>_(* #,##0.00_);_(* \(#,##0.00\);_(* "-"??_);_(@_)</c:formatCode>
                <c:ptCount val="24"/>
                <c:pt idx="0">
                  <c:v>0.15401686725831029</c:v>
                </c:pt>
                <c:pt idx="1">
                  <c:v>0.16633821663897499</c:v>
                </c:pt>
                <c:pt idx="2">
                  <c:v>0.17964527397009269</c:v>
                </c:pt>
                <c:pt idx="3">
                  <c:v>0.19401689588770057</c:v>
                </c:pt>
                <c:pt idx="4">
                  <c:v>0.20953824755871661</c:v>
                </c:pt>
                <c:pt idx="5">
                  <c:v>0.22630130736341353</c:v>
                </c:pt>
                <c:pt idx="6">
                  <c:v>0.24440541195248722</c:v>
                </c:pt>
                <c:pt idx="7">
                  <c:v>0.26395784490868568</c:v>
                </c:pt>
                <c:pt idx="8">
                  <c:v>0.28507447250138074</c:v>
                </c:pt>
                <c:pt idx="9">
                  <c:v>0.30788043030149137</c:v>
                </c:pt>
                <c:pt idx="10">
                  <c:v>0.33251086472561031</c:v>
                </c:pt>
                <c:pt idx="11">
                  <c:v>0.17955586695182982</c:v>
                </c:pt>
                <c:pt idx="12">
                  <c:v>6.3016962688310516E-2</c:v>
                </c:pt>
                <c:pt idx="13">
                  <c:v>6.8058319703375364E-2</c:v>
                </c:pt>
                <c:pt idx="14">
                  <c:v>7.3502985279645397E-2</c:v>
                </c:pt>
                <c:pt idx="15">
                  <c:v>7.9383224102017064E-2</c:v>
                </c:pt>
                <c:pt idx="16">
                  <c:v>8.5733882030178274E-2</c:v>
                </c:pt>
                <c:pt idx="17">
                  <c:v>9.2592592592592671E-2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Summary!$F$58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val>
            <c:numRef>
              <c:f>Summary!$F$59:$F$82</c:f>
              <c:numCache>
                <c:formatCode>_(* #,##0.00_);_(* \(#,##0.00\);_(* "-"??_);_(@_)</c:formatCode>
                <c:ptCount val="24"/>
                <c:pt idx="0">
                  <c:v>0.18780958239529941</c:v>
                </c:pt>
                <c:pt idx="1">
                  <c:v>0.20283434898692337</c:v>
                </c:pt>
                <c:pt idx="2">
                  <c:v>0.21906109690587708</c:v>
                </c:pt>
                <c:pt idx="3">
                  <c:v>0.23658598465834521</c:v>
                </c:pt>
                <c:pt idx="4">
                  <c:v>0.25551286343101259</c:v>
                </c:pt>
                <c:pt idx="5">
                  <c:v>0.27595389250549379</c:v>
                </c:pt>
                <c:pt idx="6">
                  <c:v>0.29803020390593332</c:v>
                </c:pt>
                <c:pt idx="7">
                  <c:v>0.32187262021840757</c:v>
                </c:pt>
                <c:pt idx="8">
                  <c:v>0.34762242983588065</c:v>
                </c:pt>
                <c:pt idx="9">
                  <c:v>0.37543222422275124</c:v>
                </c:pt>
                <c:pt idx="10">
                  <c:v>0.40546680216057068</c:v>
                </c:pt>
                <c:pt idx="11">
                  <c:v>0.21895207316671481</c:v>
                </c:pt>
                <c:pt idx="12">
                  <c:v>9.2800494586760138E-2</c:v>
                </c:pt>
                <c:pt idx="13">
                  <c:v>0.10022453415370085</c:v>
                </c:pt>
                <c:pt idx="14">
                  <c:v>0.10824249688599689</c:v>
                </c:pt>
                <c:pt idx="15">
                  <c:v>0.11690189663687682</c:v>
                </c:pt>
                <c:pt idx="16">
                  <c:v>0.12625404836782672</c:v>
                </c:pt>
                <c:pt idx="17">
                  <c:v>0.13635437223725128</c:v>
                </c:pt>
                <c:pt idx="18">
                  <c:v>7.8771203360388148E-2</c:v>
                </c:pt>
                <c:pt idx="19">
                  <c:v>8.5072899629219198E-2</c:v>
                </c:pt>
                <c:pt idx="20">
                  <c:v>9.1878731599556757E-2</c:v>
                </c:pt>
                <c:pt idx="21">
                  <c:v>9.9229030127521337E-2</c:v>
                </c:pt>
                <c:pt idx="22">
                  <c:v>0.10716735253772285</c:v>
                </c:pt>
                <c:pt idx="23">
                  <c:v>0.11574074074074084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18848"/>
        <c:axId val="104320384"/>
      </c:lineChart>
      <c:catAx>
        <c:axId val="104318848"/>
        <c:scaling>
          <c:orientation val="minMax"/>
        </c:scaling>
        <c:delete val="0"/>
        <c:axPos val="b"/>
        <c:majorTickMark val="out"/>
        <c:minorTickMark val="none"/>
        <c:tickLblPos val="nextTo"/>
        <c:crossAx val="104320384"/>
        <c:crosses val="autoZero"/>
        <c:auto val="1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04318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57</xdr:row>
      <xdr:rowOff>14287</xdr:rowOff>
    </xdr:from>
    <xdr:to>
      <xdr:col>16</xdr:col>
      <xdr:colOff>95250</xdr:colOff>
      <xdr:row>74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23811</xdr:colOff>
      <xdr:row>4</xdr:row>
      <xdr:rowOff>119061</xdr:rowOff>
    </xdr:from>
    <xdr:to>
      <xdr:col>15</xdr:col>
      <xdr:colOff>352424</xdr:colOff>
      <xdr:row>28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9525</xdr:colOff>
      <xdr:row>4</xdr:row>
      <xdr:rowOff>119062</xdr:rowOff>
    </xdr:from>
    <xdr:to>
      <xdr:col>26</xdr:col>
      <xdr:colOff>238124</xdr:colOff>
      <xdr:row>28</xdr:row>
      <xdr:rowOff>66675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266700</xdr:colOff>
      <xdr:row>108</xdr:row>
      <xdr:rowOff>47624</xdr:rowOff>
    </xdr:from>
    <xdr:to>
      <xdr:col>16</xdr:col>
      <xdr:colOff>228600</xdr:colOff>
      <xdr:row>132</xdr:row>
      <xdr:rowOff>152399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52386</xdr:colOff>
      <xdr:row>159</xdr:row>
      <xdr:rowOff>80961</xdr:rowOff>
    </xdr:from>
    <xdr:to>
      <xdr:col>16</xdr:col>
      <xdr:colOff>190500</xdr:colOff>
      <xdr:row>176</xdr:row>
      <xdr:rowOff>133349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28575</xdr:colOff>
      <xdr:row>57</xdr:row>
      <xdr:rowOff>9525</xdr:rowOff>
    </xdr:from>
    <xdr:to>
      <xdr:col>26</xdr:col>
      <xdr:colOff>247649</xdr:colOff>
      <xdr:row>74</xdr:row>
      <xdr:rowOff>33338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177800</xdr:colOff>
      <xdr:row>12</xdr:row>
      <xdr:rowOff>127000</xdr:rowOff>
    </xdr:from>
    <xdr:to>
      <xdr:col>13</xdr:col>
      <xdr:colOff>406400</xdr:colOff>
      <xdr:row>12</xdr:row>
      <xdr:rowOff>127000</xdr:rowOff>
    </xdr:to>
    <xdr:cxnSp macro="">
      <xdr:nvCxnSpPr>
        <xdr:cNvPr id="113" name="Straight Connector 112"/>
        <xdr:cNvCxnSpPr/>
      </xdr:nvCxnSpPr>
      <xdr:spPr>
        <a:xfrm>
          <a:off x="4597400" y="2171700"/>
          <a:ext cx="228600" cy="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5</xdr:row>
      <xdr:rowOff>123825</xdr:rowOff>
    </xdr:from>
    <xdr:to>
      <xdr:col>5</xdr:col>
      <xdr:colOff>190503</xdr:colOff>
      <xdr:row>10</xdr:row>
      <xdr:rowOff>57150</xdr:rowOff>
    </xdr:to>
    <xdr:cxnSp macro="">
      <xdr:nvCxnSpPr>
        <xdr:cNvPr id="46" name="Straight Connector 45"/>
        <xdr:cNvCxnSpPr/>
      </xdr:nvCxnSpPr>
      <xdr:spPr>
        <a:xfrm flipH="1" flipV="1">
          <a:off x="8848725" y="1000125"/>
          <a:ext cx="3" cy="742950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30</xdr:row>
      <xdr:rowOff>0</xdr:rowOff>
    </xdr:from>
    <xdr:to>
      <xdr:col>4</xdr:col>
      <xdr:colOff>276225</xdr:colOff>
      <xdr:row>30</xdr:row>
      <xdr:rowOff>9528</xdr:rowOff>
    </xdr:to>
    <xdr:cxnSp macro="">
      <xdr:nvCxnSpPr>
        <xdr:cNvPr id="47" name="Straight Connector 46"/>
        <xdr:cNvCxnSpPr/>
      </xdr:nvCxnSpPr>
      <xdr:spPr>
        <a:xfrm flipV="1">
          <a:off x="7962900" y="4924425"/>
          <a:ext cx="361950" cy="9528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15</xdr:row>
      <xdr:rowOff>152400</xdr:rowOff>
    </xdr:from>
    <xdr:to>
      <xdr:col>5</xdr:col>
      <xdr:colOff>190500</xdr:colOff>
      <xdr:row>23</xdr:row>
      <xdr:rowOff>142875</xdr:rowOff>
    </xdr:to>
    <xdr:cxnSp macro="">
      <xdr:nvCxnSpPr>
        <xdr:cNvPr id="48" name="Straight Connector 47"/>
        <xdr:cNvCxnSpPr/>
      </xdr:nvCxnSpPr>
      <xdr:spPr>
        <a:xfrm flipV="1">
          <a:off x="8277225" y="2647950"/>
          <a:ext cx="571500" cy="128587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190500</xdr:colOff>
      <xdr:row>10</xdr:row>
      <xdr:rowOff>38100</xdr:rowOff>
    </xdr:from>
    <xdr:to>
      <xdr:col>5</xdr:col>
      <xdr:colOff>200028</xdr:colOff>
      <xdr:row>16</xdr:row>
      <xdr:rowOff>0</xdr:rowOff>
    </xdr:to>
    <xdr:cxnSp macro="">
      <xdr:nvCxnSpPr>
        <xdr:cNvPr id="49" name="Straight Connector 48"/>
        <xdr:cNvCxnSpPr/>
      </xdr:nvCxnSpPr>
      <xdr:spPr>
        <a:xfrm flipH="1" flipV="1">
          <a:off x="8848725" y="1724025"/>
          <a:ext cx="9528" cy="93345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237650</xdr:colOff>
      <xdr:row>23</xdr:row>
      <xdr:rowOff>114302</xdr:rowOff>
    </xdr:from>
    <xdr:to>
      <xdr:col>4</xdr:col>
      <xdr:colOff>247650</xdr:colOff>
      <xdr:row>30</xdr:row>
      <xdr:rowOff>28575</xdr:rowOff>
    </xdr:to>
    <xdr:cxnSp macro="">
      <xdr:nvCxnSpPr>
        <xdr:cNvPr id="50" name="Straight Connector 49"/>
        <xdr:cNvCxnSpPr/>
      </xdr:nvCxnSpPr>
      <xdr:spPr>
        <a:xfrm flipH="1" flipV="1">
          <a:off x="8286275" y="3905252"/>
          <a:ext cx="10000" cy="1047748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552450</xdr:colOff>
      <xdr:row>20</xdr:row>
      <xdr:rowOff>101600</xdr:rowOff>
    </xdr:from>
    <xdr:to>
      <xdr:col>6</xdr:col>
      <xdr:colOff>241300</xdr:colOff>
      <xdr:row>25</xdr:row>
      <xdr:rowOff>139700</xdr:rowOff>
    </xdr:to>
    <xdr:sp macro="" textlink="">
      <xdr:nvSpPr>
        <xdr:cNvPr id="58" name="Oval 57"/>
        <xdr:cNvSpPr/>
      </xdr:nvSpPr>
      <xdr:spPr>
        <a:xfrm>
          <a:off x="2089150" y="3962400"/>
          <a:ext cx="857250" cy="8636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3000</a:t>
          </a:r>
        </a:p>
      </xdr:txBody>
    </xdr:sp>
    <xdr:clientData/>
  </xdr:twoCellAnchor>
  <xdr:twoCellAnchor>
    <xdr:from>
      <xdr:col>3</xdr:col>
      <xdr:colOff>203200</xdr:colOff>
      <xdr:row>8</xdr:row>
      <xdr:rowOff>88900</xdr:rowOff>
    </xdr:from>
    <xdr:to>
      <xdr:col>5</xdr:col>
      <xdr:colOff>165101</xdr:colOff>
      <xdr:row>12</xdr:row>
      <xdr:rowOff>50800</xdr:rowOff>
    </xdr:to>
    <xdr:sp macro="" textlink="">
      <xdr:nvSpPr>
        <xdr:cNvPr id="59" name="Oval 58"/>
        <xdr:cNvSpPr/>
      </xdr:nvSpPr>
      <xdr:spPr>
        <a:xfrm>
          <a:off x="1460500" y="1638300"/>
          <a:ext cx="876301" cy="7874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2500</a:t>
          </a:r>
        </a:p>
      </xdr:txBody>
    </xdr:sp>
    <xdr:clientData/>
  </xdr:twoCellAnchor>
  <xdr:twoCellAnchor>
    <xdr:from>
      <xdr:col>0</xdr:col>
      <xdr:colOff>127000</xdr:colOff>
      <xdr:row>25</xdr:row>
      <xdr:rowOff>558800</xdr:rowOff>
    </xdr:from>
    <xdr:to>
      <xdr:col>4</xdr:col>
      <xdr:colOff>76200</xdr:colOff>
      <xdr:row>30</xdr:row>
      <xdr:rowOff>139700</xdr:rowOff>
    </xdr:to>
    <xdr:sp macro="" textlink="">
      <xdr:nvSpPr>
        <xdr:cNvPr id="64" name="Oval 63"/>
        <xdr:cNvSpPr/>
      </xdr:nvSpPr>
      <xdr:spPr>
        <a:xfrm>
          <a:off x="647700" y="5245100"/>
          <a:ext cx="965200" cy="9271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4000</a:t>
          </a:r>
        </a:p>
      </xdr:txBody>
    </xdr:sp>
    <xdr:clientData/>
  </xdr:twoCellAnchor>
  <xdr:twoCellAnchor>
    <xdr:from>
      <xdr:col>5</xdr:col>
      <xdr:colOff>368300</xdr:colOff>
      <xdr:row>10</xdr:row>
      <xdr:rowOff>161925</xdr:rowOff>
    </xdr:from>
    <xdr:to>
      <xdr:col>7</xdr:col>
      <xdr:colOff>165100</xdr:colOff>
      <xdr:row>15</xdr:row>
      <xdr:rowOff>38100</xdr:rowOff>
    </xdr:to>
    <xdr:sp macro="" textlink="">
      <xdr:nvSpPr>
        <xdr:cNvPr id="68" name="Oval 67"/>
        <xdr:cNvSpPr/>
      </xdr:nvSpPr>
      <xdr:spPr>
        <a:xfrm>
          <a:off x="2540000" y="2359025"/>
          <a:ext cx="787400" cy="701675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2000</a:t>
          </a:r>
        </a:p>
      </xdr:txBody>
    </xdr:sp>
    <xdr:clientData/>
  </xdr:twoCellAnchor>
  <xdr:twoCellAnchor>
    <xdr:from>
      <xdr:col>4</xdr:col>
      <xdr:colOff>247649</xdr:colOff>
      <xdr:row>23</xdr:row>
      <xdr:rowOff>142874</xdr:rowOff>
    </xdr:from>
    <xdr:to>
      <xdr:col>5</xdr:col>
      <xdr:colOff>57150</xdr:colOff>
      <xdr:row>23</xdr:row>
      <xdr:rowOff>142875</xdr:rowOff>
    </xdr:to>
    <xdr:cxnSp macro="">
      <xdr:nvCxnSpPr>
        <xdr:cNvPr id="70" name="Straight Connector 69"/>
        <xdr:cNvCxnSpPr/>
      </xdr:nvCxnSpPr>
      <xdr:spPr>
        <a:xfrm>
          <a:off x="8296274" y="3933824"/>
          <a:ext cx="419101" cy="1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419100</xdr:colOff>
      <xdr:row>3</xdr:row>
      <xdr:rowOff>63500</xdr:rowOff>
    </xdr:from>
    <xdr:to>
      <xdr:col>5</xdr:col>
      <xdr:colOff>469900</xdr:colOff>
      <xdr:row>6</xdr:row>
      <xdr:rowOff>152400</xdr:rowOff>
    </xdr:to>
    <xdr:sp macro="" textlink="">
      <xdr:nvSpPr>
        <xdr:cNvPr id="77" name="Oval 76"/>
        <xdr:cNvSpPr/>
      </xdr:nvSpPr>
      <xdr:spPr>
        <a:xfrm>
          <a:off x="1955800" y="787400"/>
          <a:ext cx="685800" cy="5842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500</a:t>
          </a:r>
        </a:p>
      </xdr:txBody>
    </xdr:sp>
    <xdr:clientData/>
  </xdr:twoCellAnchor>
  <xdr:twoCellAnchor>
    <xdr:from>
      <xdr:col>5</xdr:col>
      <xdr:colOff>190500</xdr:colOff>
      <xdr:row>12</xdr:row>
      <xdr:rowOff>127000</xdr:rowOff>
    </xdr:from>
    <xdr:to>
      <xdr:col>5</xdr:col>
      <xdr:colOff>406400</xdr:colOff>
      <xdr:row>12</xdr:row>
      <xdr:rowOff>127000</xdr:rowOff>
    </xdr:to>
    <xdr:cxnSp macro="">
      <xdr:nvCxnSpPr>
        <xdr:cNvPr id="85" name="Straight Connector 84"/>
        <xdr:cNvCxnSpPr/>
      </xdr:nvCxnSpPr>
      <xdr:spPr>
        <a:xfrm>
          <a:off x="8848725" y="2136775"/>
          <a:ext cx="215900" cy="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190500</xdr:colOff>
      <xdr:row>5</xdr:row>
      <xdr:rowOff>123825</xdr:rowOff>
    </xdr:from>
    <xdr:to>
      <xdr:col>13</xdr:col>
      <xdr:colOff>190503</xdr:colOff>
      <xdr:row>10</xdr:row>
      <xdr:rowOff>57150</xdr:rowOff>
    </xdr:to>
    <xdr:cxnSp macro="">
      <xdr:nvCxnSpPr>
        <xdr:cNvPr id="102" name="Straight Connector 101"/>
        <xdr:cNvCxnSpPr/>
      </xdr:nvCxnSpPr>
      <xdr:spPr>
        <a:xfrm flipH="1" flipV="1">
          <a:off x="1536700" y="1012825"/>
          <a:ext cx="3" cy="7588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47625</xdr:colOff>
      <xdr:row>30</xdr:row>
      <xdr:rowOff>0</xdr:rowOff>
    </xdr:from>
    <xdr:to>
      <xdr:col>12</xdr:col>
      <xdr:colOff>276225</xdr:colOff>
      <xdr:row>30</xdr:row>
      <xdr:rowOff>9528</xdr:rowOff>
    </xdr:to>
    <xdr:cxnSp macro="">
      <xdr:nvCxnSpPr>
        <xdr:cNvPr id="103" name="Straight Connector 102"/>
        <xdr:cNvCxnSpPr/>
      </xdr:nvCxnSpPr>
      <xdr:spPr>
        <a:xfrm flipV="1">
          <a:off x="644525" y="5016500"/>
          <a:ext cx="368300" cy="9528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228600</xdr:colOff>
      <xdr:row>15</xdr:row>
      <xdr:rowOff>152400</xdr:rowOff>
    </xdr:from>
    <xdr:to>
      <xdr:col>13</xdr:col>
      <xdr:colOff>190500</xdr:colOff>
      <xdr:row>23</xdr:row>
      <xdr:rowOff>142875</xdr:rowOff>
    </xdr:to>
    <xdr:cxnSp macro="">
      <xdr:nvCxnSpPr>
        <xdr:cNvPr id="104" name="Straight Connector 103"/>
        <xdr:cNvCxnSpPr/>
      </xdr:nvCxnSpPr>
      <xdr:spPr>
        <a:xfrm flipV="1">
          <a:off x="965200" y="2692400"/>
          <a:ext cx="571500" cy="131127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190500</xdr:colOff>
      <xdr:row>10</xdr:row>
      <xdr:rowOff>38100</xdr:rowOff>
    </xdr:from>
    <xdr:to>
      <xdr:col>13</xdr:col>
      <xdr:colOff>200028</xdr:colOff>
      <xdr:row>16</xdr:row>
      <xdr:rowOff>0</xdr:rowOff>
    </xdr:to>
    <xdr:cxnSp macro="">
      <xdr:nvCxnSpPr>
        <xdr:cNvPr id="105" name="Straight Connector 104"/>
        <xdr:cNvCxnSpPr/>
      </xdr:nvCxnSpPr>
      <xdr:spPr>
        <a:xfrm flipH="1" flipV="1">
          <a:off x="1536700" y="1752600"/>
          <a:ext cx="9528" cy="952500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237650</xdr:colOff>
      <xdr:row>23</xdr:row>
      <xdr:rowOff>114302</xdr:rowOff>
    </xdr:from>
    <xdr:to>
      <xdr:col>12</xdr:col>
      <xdr:colOff>247650</xdr:colOff>
      <xdr:row>30</xdr:row>
      <xdr:rowOff>28575</xdr:rowOff>
    </xdr:to>
    <xdr:cxnSp macro="">
      <xdr:nvCxnSpPr>
        <xdr:cNvPr id="106" name="Straight Connector 105"/>
        <xdr:cNvCxnSpPr/>
      </xdr:nvCxnSpPr>
      <xdr:spPr>
        <a:xfrm flipH="1" flipV="1">
          <a:off x="974250" y="3975102"/>
          <a:ext cx="10000" cy="1069973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552450</xdr:colOff>
      <xdr:row>21</xdr:row>
      <xdr:rowOff>0</xdr:rowOff>
    </xdr:from>
    <xdr:to>
      <xdr:col>14</xdr:col>
      <xdr:colOff>190500</xdr:colOff>
      <xdr:row>25</xdr:row>
      <xdr:rowOff>139700</xdr:rowOff>
    </xdr:to>
    <xdr:sp macro="" textlink="">
      <xdr:nvSpPr>
        <xdr:cNvPr id="107" name="Oval 106"/>
        <xdr:cNvSpPr/>
      </xdr:nvSpPr>
      <xdr:spPr>
        <a:xfrm>
          <a:off x="1289050" y="3530600"/>
          <a:ext cx="857250" cy="8001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3420</a:t>
          </a:r>
        </a:p>
      </xdr:txBody>
    </xdr:sp>
    <xdr:clientData/>
  </xdr:twoCellAnchor>
  <xdr:twoCellAnchor>
    <xdr:from>
      <xdr:col>11</xdr:col>
      <xdr:colOff>254000</xdr:colOff>
      <xdr:row>8</xdr:row>
      <xdr:rowOff>50800</xdr:rowOff>
    </xdr:from>
    <xdr:to>
      <xdr:col>13</xdr:col>
      <xdr:colOff>165101</xdr:colOff>
      <xdr:row>12</xdr:row>
      <xdr:rowOff>101600</xdr:rowOff>
    </xdr:to>
    <xdr:sp macro="" textlink="">
      <xdr:nvSpPr>
        <xdr:cNvPr id="108" name="Oval 107"/>
        <xdr:cNvSpPr/>
      </xdr:nvSpPr>
      <xdr:spPr>
        <a:xfrm>
          <a:off x="4686300" y="1600200"/>
          <a:ext cx="863601" cy="8763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2850</a:t>
          </a:r>
        </a:p>
      </xdr:txBody>
    </xdr:sp>
    <xdr:clientData/>
  </xdr:twoCellAnchor>
  <xdr:twoCellAnchor>
    <xdr:from>
      <xdr:col>8</xdr:col>
      <xdr:colOff>38100</xdr:colOff>
      <xdr:row>25</xdr:row>
      <xdr:rowOff>533400</xdr:rowOff>
    </xdr:from>
    <xdr:to>
      <xdr:col>12</xdr:col>
      <xdr:colOff>177800</xdr:colOff>
      <xdr:row>31</xdr:row>
      <xdr:rowOff>34924</xdr:rowOff>
    </xdr:to>
    <xdr:sp macro="" textlink="">
      <xdr:nvSpPr>
        <xdr:cNvPr id="109" name="Oval 108"/>
        <xdr:cNvSpPr/>
      </xdr:nvSpPr>
      <xdr:spPr>
        <a:xfrm>
          <a:off x="3873500" y="5219700"/>
          <a:ext cx="1066800" cy="1012824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4560</a:t>
          </a:r>
        </a:p>
      </xdr:txBody>
    </xdr:sp>
    <xdr:clientData/>
  </xdr:twoCellAnchor>
  <xdr:twoCellAnchor>
    <xdr:from>
      <xdr:col>13</xdr:col>
      <xdr:colOff>342900</xdr:colOff>
      <xdr:row>11</xdr:row>
      <xdr:rowOff>0</xdr:rowOff>
    </xdr:from>
    <xdr:to>
      <xdr:col>15</xdr:col>
      <xdr:colOff>12700</xdr:colOff>
      <xdr:row>15</xdr:row>
      <xdr:rowOff>12700</xdr:rowOff>
    </xdr:to>
    <xdr:sp macro="" textlink="">
      <xdr:nvSpPr>
        <xdr:cNvPr id="110" name="Oval 109"/>
        <xdr:cNvSpPr/>
      </xdr:nvSpPr>
      <xdr:spPr>
        <a:xfrm>
          <a:off x="5727700" y="2362200"/>
          <a:ext cx="762000" cy="6731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2280</a:t>
          </a:r>
        </a:p>
      </xdr:txBody>
    </xdr:sp>
    <xdr:clientData/>
  </xdr:twoCellAnchor>
  <xdr:twoCellAnchor>
    <xdr:from>
      <xdr:col>12</xdr:col>
      <xdr:colOff>247649</xdr:colOff>
      <xdr:row>23</xdr:row>
      <xdr:rowOff>142874</xdr:rowOff>
    </xdr:from>
    <xdr:to>
      <xdr:col>13</xdr:col>
      <xdr:colOff>57150</xdr:colOff>
      <xdr:row>23</xdr:row>
      <xdr:rowOff>142875</xdr:rowOff>
    </xdr:to>
    <xdr:cxnSp macro="">
      <xdr:nvCxnSpPr>
        <xdr:cNvPr id="111" name="Straight Connector 110"/>
        <xdr:cNvCxnSpPr/>
      </xdr:nvCxnSpPr>
      <xdr:spPr>
        <a:xfrm>
          <a:off x="984249" y="4003674"/>
          <a:ext cx="419101" cy="1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457200</xdr:colOff>
      <xdr:row>3</xdr:row>
      <xdr:rowOff>63500</xdr:rowOff>
    </xdr:from>
    <xdr:to>
      <xdr:col>13</xdr:col>
      <xdr:colOff>520700</xdr:colOff>
      <xdr:row>6</xdr:row>
      <xdr:rowOff>152400</xdr:rowOff>
    </xdr:to>
    <xdr:sp macro="" textlink="">
      <xdr:nvSpPr>
        <xdr:cNvPr id="112" name="Oval 111"/>
        <xdr:cNvSpPr/>
      </xdr:nvSpPr>
      <xdr:spPr>
        <a:xfrm>
          <a:off x="5219700" y="787400"/>
          <a:ext cx="685800" cy="5842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570</a:t>
          </a:r>
        </a:p>
      </xdr:txBody>
    </xdr:sp>
    <xdr:clientData/>
  </xdr:twoCellAnchor>
  <xdr:twoCellAnchor>
    <xdr:from>
      <xdr:col>21</xdr:col>
      <xdr:colOff>190500</xdr:colOff>
      <xdr:row>5</xdr:row>
      <xdr:rowOff>123825</xdr:rowOff>
    </xdr:from>
    <xdr:to>
      <xdr:col>21</xdr:col>
      <xdr:colOff>190503</xdr:colOff>
      <xdr:row>10</xdr:row>
      <xdr:rowOff>57150</xdr:rowOff>
    </xdr:to>
    <xdr:cxnSp macro="">
      <xdr:nvCxnSpPr>
        <xdr:cNvPr id="126" name="Straight Connector 125"/>
        <xdr:cNvCxnSpPr/>
      </xdr:nvCxnSpPr>
      <xdr:spPr>
        <a:xfrm flipH="1" flipV="1">
          <a:off x="4610100" y="1012825"/>
          <a:ext cx="3" cy="758825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47625</xdr:colOff>
      <xdr:row>30</xdr:row>
      <xdr:rowOff>0</xdr:rowOff>
    </xdr:from>
    <xdr:to>
      <xdr:col>20</xdr:col>
      <xdr:colOff>276225</xdr:colOff>
      <xdr:row>30</xdr:row>
      <xdr:rowOff>9528</xdr:rowOff>
    </xdr:to>
    <xdr:cxnSp macro="">
      <xdr:nvCxnSpPr>
        <xdr:cNvPr id="127" name="Straight Connector 126"/>
        <xdr:cNvCxnSpPr/>
      </xdr:nvCxnSpPr>
      <xdr:spPr>
        <a:xfrm flipV="1">
          <a:off x="3717925" y="5016500"/>
          <a:ext cx="368300" cy="9528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228600</xdr:colOff>
      <xdr:row>15</xdr:row>
      <xdr:rowOff>152400</xdr:rowOff>
    </xdr:from>
    <xdr:to>
      <xdr:col>21</xdr:col>
      <xdr:colOff>190500</xdr:colOff>
      <xdr:row>23</xdr:row>
      <xdr:rowOff>142875</xdr:rowOff>
    </xdr:to>
    <xdr:cxnSp macro="">
      <xdr:nvCxnSpPr>
        <xdr:cNvPr id="128" name="Straight Connector 127"/>
        <xdr:cNvCxnSpPr/>
      </xdr:nvCxnSpPr>
      <xdr:spPr>
        <a:xfrm flipV="1">
          <a:off x="4038600" y="2692400"/>
          <a:ext cx="571500" cy="1311275"/>
        </a:xfrm>
        <a:prstGeom prst="line">
          <a:avLst/>
        </a:prstGeom>
        <a:ln w="635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190500</xdr:colOff>
      <xdr:row>10</xdr:row>
      <xdr:rowOff>38100</xdr:rowOff>
    </xdr:from>
    <xdr:to>
      <xdr:col>21</xdr:col>
      <xdr:colOff>200028</xdr:colOff>
      <xdr:row>16</xdr:row>
      <xdr:rowOff>0</xdr:rowOff>
    </xdr:to>
    <xdr:cxnSp macro="">
      <xdr:nvCxnSpPr>
        <xdr:cNvPr id="129" name="Straight Connector 128"/>
        <xdr:cNvCxnSpPr/>
      </xdr:nvCxnSpPr>
      <xdr:spPr>
        <a:xfrm flipH="1" flipV="1">
          <a:off x="4610100" y="1752600"/>
          <a:ext cx="9528" cy="95250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237650</xdr:colOff>
      <xdr:row>23</xdr:row>
      <xdr:rowOff>114302</xdr:rowOff>
    </xdr:from>
    <xdr:to>
      <xdr:col>20</xdr:col>
      <xdr:colOff>247650</xdr:colOff>
      <xdr:row>30</xdr:row>
      <xdr:rowOff>28575</xdr:rowOff>
    </xdr:to>
    <xdr:cxnSp macro="">
      <xdr:nvCxnSpPr>
        <xdr:cNvPr id="130" name="Straight Connector 129"/>
        <xdr:cNvCxnSpPr/>
      </xdr:nvCxnSpPr>
      <xdr:spPr>
        <a:xfrm flipH="1" flipV="1">
          <a:off x="4047650" y="3975102"/>
          <a:ext cx="10000" cy="1069973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552450</xdr:colOff>
      <xdr:row>21</xdr:row>
      <xdr:rowOff>0</xdr:rowOff>
    </xdr:from>
    <xdr:to>
      <xdr:col>22</xdr:col>
      <xdr:colOff>50800</xdr:colOff>
      <xdr:row>25</xdr:row>
      <xdr:rowOff>139700</xdr:rowOff>
    </xdr:to>
    <xdr:sp macro="" textlink="">
      <xdr:nvSpPr>
        <xdr:cNvPr id="131" name="Oval 130"/>
        <xdr:cNvSpPr/>
      </xdr:nvSpPr>
      <xdr:spPr>
        <a:xfrm>
          <a:off x="8477250" y="5016500"/>
          <a:ext cx="869950" cy="8001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4020</a:t>
          </a:r>
        </a:p>
      </xdr:txBody>
    </xdr:sp>
    <xdr:clientData/>
  </xdr:twoCellAnchor>
  <xdr:twoCellAnchor>
    <xdr:from>
      <xdr:col>19</xdr:col>
      <xdr:colOff>139700</xdr:colOff>
      <xdr:row>7</xdr:row>
      <xdr:rowOff>152400</xdr:rowOff>
    </xdr:from>
    <xdr:to>
      <xdr:col>21</xdr:col>
      <xdr:colOff>165101</xdr:colOff>
      <xdr:row>12</xdr:row>
      <xdr:rowOff>88900</xdr:rowOff>
    </xdr:to>
    <xdr:sp macro="" textlink="">
      <xdr:nvSpPr>
        <xdr:cNvPr id="132" name="Oval 131"/>
        <xdr:cNvSpPr/>
      </xdr:nvSpPr>
      <xdr:spPr>
        <a:xfrm>
          <a:off x="7772400" y="1536700"/>
          <a:ext cx="965201" cy="9271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3350</a:t>
          </a:r>
        </a:p>
      </xdr:txBody>
    </xdr:sp>
    <xdr:clientData/>
  </xdr:twoCellAnchor>
  <xdr:twoCellAnchor>
    <xdr:from>
      <xdr:col>16</xdr:col>
      <xdr:colOff>12700</xdr:colOff>
      <xdr:row>25</xdr:row>
      <xdr:rowOff>546100</xdr:rowOff>
    </xdr:from>
    <xdr:to>
      <xdr:col>20</xdr:col>
      <xdr:colOff>177800</xdr:colOff>
      <xdr:row>31</xdr:row>
      <xdr:rowOff>34924</xdr:rowOff>
    </xdr:to>
    <xdr:sp macro="" textlink="">
      <xdr:nvSpPr>
        <xdr:cNvPr id="133" name="Oval 132"/>
        <xdr:cNvSpPr/>
      </xdr:nvSpPr>
      <xdr:spPr>
        <a:xfrm>
          <a:off x="7048500" y="5232400"/>
          <a:ext cx="1054100" cy="1000124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5360</a:t>
          </a:r>
        </a:p>
      </xdr:txBody>
    </xdr:sp>
    <xdr:clientData/>
  </xdr:twoCellAnchor>
  <xdr:twoCellAnchor>
    <xdr:from>
      <xdr:col>21</xdr:col>
      <xdr:colOff>381000</xdr:colOff>
      <xdr:row>11</xdr:row>
      <xdr:rowOff>0</xdr:rowOff>
    </xdr:from>
    <xdr:to>
      <xdr:col>22</xdr:col>
      <xdr:colOff>406400</xdr:colOff>
      <xdr:row>15</xdr:row>
      <xdr:rowOff>12700</xdr:rowOff>
    </xdr:to>
    <xdr:sp macro="" textlink="">
      <xdr:nvSpPr>
        <xdr:cNvPr id="134" name="Oval 133"/>
        <xdr:cNvSpPr/>
      </xdr:nvSpPr>
      <xdr:spPr>
        <a:xfrm>
          <a:off x="8839200" y="2362200"/>
          <a:ext cx="749300" cy="6731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2680</a:t>
          </a:r>
        </a:p>
      </xdr:txBody>
    </xdr:sp>
    <xdr:clientData/>
  </xdr:twoCellAnchor>
  <xdr:twoCellAnchor>
    <xdr:from>
      <xdr:col>20</xdr:col>
      <xdr:colOff>247649</xdr:colOff>
      <xdr:row>23</xdr:row>
      <xdr:rowOff>142874</xdr:rowOff>
    </xdr:from>
    <xdr:to>
      <xdr:col>21</xdr:col>
      <xdr:colOff>57150</xdr:colOff>
      <xdr:row>23</xdr:row>
      <xdr:rowOff>142875</xdr:rowOff>
    </xdr:to>
    <xdr:cxnSp macro="">
      <xdr:nvCxnSpPr>
        <xdr:cNvPr id="135" name="Straight Connector 134"/>
        <xdr:cNvCxnSpPr/>
      </xdr:nvCxnSpPr>
      <xdr:spPr>
        <a:xfrm>
          <a:off x="4057649" y="4003674"/>
          <a:ext cx="419101" cy="1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533400</xdr:colOff>
      <xdr:row>3</xdr:row>
      <xdr:rowOff>63500</xdr:rowOff>
    </xdr:from>
    <xdr:to>
      <xdr:col>21</xdr:col>
      <xdr:colOff>558800</xdr:colOff>
      <xdr:row>6</xdr:row>
      <xdr:rowOff>152400</xdr:rowOff>
    </xdr:to>
    <xdr:sp macro="" textlink="">
      <xdr:nvSpPr>
        <xdr:cNvPr id="136" name="Oval 135"/>
        <xdr:cNvSpPr/>
      </xdr:nvSpPr>
      <xdr:spPr>
        <a:xfrm>
          <a:off x="8458200" y="787400"/>
          <a:ext cx="673100" cy="5842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670</a:t>
          </a:r>
        </a:p>
      </xdr:txBody>
    </xdr:sp>
    <xdr:clientData/>
  </xdr:twoCellAnchor>
  <xdr:twoCellAnchor>
    <xdr:from>
      <xdr:col>21</xdr:col>
      <xdr:colOff>190500</xdr:colOff>
      <xdr:row>12</xdr:row>
      <xdr:rowOff>127000</xdr:rowOff>
    </xdr:from>
    <xdr:to>
      <xdr:col>21</xdr:col>
      <xdr:colOff>406400</xdr:colOff>
      <xdr:row>12</xdr:row>
      <xdr:rowOff>127000</xdr:rowOff>
    </xdr:to>
    <xdr:cxnSp macro="">
      <xdr:nvCxnSpPr>
        <xdr:cNvPr id="137" name="Straight Connector 136"/>
        <xdr:cNvCxnSpPr/>
      </xdr:nvCxnSpPr>
      <xdr:spPr>
        <a:xfrm>
          <a:off x="4610100" y="2171700"/>
          <a:ext cx="215900" cy="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190500</xdr:colOff>
      <xdr:row>5</xdr:row>
      <xdr:rowOff>123825</xdr:rowOff>
    </xdr:from>
    <xdr:to>
      <xdr:col>29</xdr:col>
      <xdr:colOff>190503</xdr:colOff>
      <xdr:row>10</xdr:row>
      <xdr:rowOff>57150</xdr:rowOff>
    </xdr:to>
    <xdr:cxnSp macro="">
      <xdr:nvCxnSpPr>
        <xdr:cNvPr id="150" name="Straight Connector 149"/>
        <xdr:cNvCxnSpPr/>
      </xdr:nvCxnSpPr>
      <xdr:spPr>
        <a:xfrm flipH="1" flipV="1">
          <a:off x="7683500" y="1012825"/>
          <a:ext cx="3" cy="758825"/>
        </a:xfrm>
        <a:prstGeom prst="line">
          <a:avLst/>
        </a:prstGeom>
        <a:ln w="476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47625</xdr:colOff>
      <xdr:row>30</xdr:row>
      <xdr:rowOff>0</xdr:rowOff>
    </xdr:from>
    <xdr:to>
      <xdr:col>28</xdr:col>
      <xdr:colOff>276225</xdr:colOff>
      <xdr:row>30</xdr:row>
      <xdr:rowOff>9528</xdr:rowOff>
    </xdr:to>
    <xdr:cxnSp macro="">
      <xdr:nvCxnSpPr>
        <xdr:cNvPr id="151" name="Straight Connector 150"/>
        <xdr:cNvCxnSpPr/>
      </xdr:nvCxnSpPr>
      <xdr:spPr>
        <a:xfrm flipV="1">
          <a:off x="6791325" y="5016500"/>
          <a:ext cx="368300" cy="9528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15</xdr:row>
      <xdr:rowOff>152400</xdr:rowOff>
    </xdr:from>
    <xdr:to>
      <xdr:col>29</xdr:col>
      <xdr:colOff>190500</xdr:colOff>
      <xdr:row>23</xdr:row>
      <xdr:rowOff>142875</xdr:rowOff>
    </xdr:to>
    <xdr:cxnSp macro="">
      <xdr:nvCxnSpPr>
        <xdr:cNvPr id="152" name="Straight Connector 151"/>
        <xdr:cNvCxnSpPr/>
      </xdr:nvCxnSpPr>
      <xdr:spPr>
        <a:xfrm flipV="1">
          <a:off x="7112000" y="2692400"/>
          <a:ext cx="571500" cy="131127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190500</xdr:colOff>
      <xdr:row>10</xdr:row>
      <xdr:rowOff>38100</xdr:rowOff>
    </xdr:from>
    <xdr:to>
      <xdr:col>29</xdr:col>
      <xdr:colOff>200028</xdr:colOff>
      <xdr:row>16</xdr:row>
      <xdr:rowOff>0</xdr:rowOff>
    </xdr:to>
    <xdr:cxnSp macro="">
      <xdr:nvCxnSpPr>
        <xdr:cNvPr id="153" name="Straight Connector 152"/>
        <xdr:cNvCxnSpPr/>
      </xdr:nvCxnSpPr>
      <xdr:spPr>
        <a:xfrm flipH="1" flipV="1">
          <a:off x="7683500" y="1752600"/>
          <a:ext cx="9528" cy="95250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237650</xdr:colOff>
      <xdr:row>23</xdr:row>
      <xdr:rowOff>114302</xdr:rowOff>
    </xdr:from>
    <xdr:to>
      <xdr:col>28</xdr:col>
      <xdr:colOff>247650</xdr:colOff>
      <xdr:row>30</xdr:row>
      <xdr:rowOff>28575</xdr:rowOff>
    </xdr:to>
    <xdr:cxnSp macro="">
      <xdr:nvCxnSpPr>
        <xdr:cNvPr id="154" name="Straight Connector 153"/>
        <xdr:cNvCxnSpPr/>
      </xdr:nvCxnSpPr>
      <xdr:spPr>
        <a:xfrm flipH="1" flipV="1">
          <a:off x="7121050" y="3975102"/>
          <a:ext cx="10000" cy="1069973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552450</xdr:colOff>
      <xdr:row>20</xdr:row>
      <xdr:rowOff>12700</xdr:rowOff>
    </xdr:from>
    <xdr:to>
      <xdr:col>30</xdr:col>
      <xdr:colOff>292100</xdr:colOff>
      <xdr:row>25</xdr:row>
      <xdr:rowOff>139700</xdr:rowOff>
    </xdr:to>
    <xdr:sp macro="" textlink="">
      <xdr:nvSpPr>
        <xdr:cNvPr id="155" name="Oval 154"/>
        <xdr:cNvSpPr/>
      </xdr:nvSpPr>
      <xdr:spPr>
        <a:xfrm>
          <a:off x="11766550" y="4025900"/>
          <a:ext cx="1035050" cy="9525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4380</a:t>
          </a:r>
        </a:p>
      </xdr:txBody>
    </xdr:sp>
    <xdr:clientData/>
  </xdr:twoCellAnchor>
  <xdr:twoCellAnchor>
    <xdr:from>
      <xdr:col>27</xdr:col>
      <xdr:colOff>127000</xdr:colOff>
      <xdr:row>7</xdr:row>
      <xdr:rowOff>152400</xdr:rowOff>
    </xdr:from>
    <xdr:to>
      <xdr:col>29</xdr:col>
      <xdr:colOff>165101</xdr:colOff>
      <xdr:row>12</xdr:row>
      <xdr:rowOff>101600</xdr:rowOff>
    </xdr:to>
    <xdr:sp macro="" textlink="">
      <xdr:nvSpPr>
        <xdr:cNvPr id="156" name="Oval 155"/>
        <xdr:cNvSpPr/>
      </xdr:nvSpPr>
      <xdr:spPr>
        <a:xfrm>
          <a:off x="11137900" y="1536700"/>
          <a:ext cx="990601" cy="9398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3650</a:t>
          </a:r>
        </a:p>
      </xdr:txBody>
    </xdr:sp>
    <xdr:clientData/>
  </xdr:twoCellAnchor>
  <xdr:twoCellAnchor>
    <xdr:from>
      <xdr:col>23</xdr:col>
      <xdr:colOff>469900</xdr:colOff>
      <xdr:row>25</xdr:row>
      <xdr:rowOff>508000</xdr:rowOff>
    </xdr:from>
    <xdr:to>
      <xdr:col>28</xdr:col>
      <xdr:colOff>177800</xdr:colOff>
      <xdr:row>31</xdr:row>
      <xdr:rowOff>34924</xdr:rowOff>
    </xdr:to>
    <xdr:sp macro="" textlink="">
      <xdr:nvSpPr>
        <xdr:cNvPr id="157" name="Oval 156"/>
        <xdr:cNvSpPr/>
      </xdr:nvSpPr>
      <xdr:spPr>
        <a:xfrm>
          <a:off x="10325100" y="5194300"/>
          <a:ext cx="1066800" cy="1038224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5840</a:t>
          </a:r>
        </a:p>
      </xdr:txBody>
    </xdr:sp>
    <xdr:clientData/>
  </xdr:twoCellAnchor>
  <xdr:twoCellAnchor>
    <xdr:from>
      <xdr:col>29</xdr:col>
      <xdr:colOff>422275</xdr:colOff>
      <xdr:row>11</xdr:row>
      <xdr:rowOff>0</xdr:rowOff>
    </xdr:from>
    <xdr:to>
      <xdr:col>31</xdr:col>
      <xdr:colOff>12700</xdr:colOff>
      <xdr:row>15</xdr:row>
      <xdr:rowOff>12700</xdr:rowOff>
    </xdr:to>
    <xdr:sp macro="" textlink="">
      <xdr:nvSpPr>
        <xdr:cNvPr id="158" name="Oval 157"/>
        <xdr:cNvSpPr/>
      </xdr:nvSpPr>
      <xdr:spPr>
        <a:xfrm>
          <a:off x="12271375" y="2362200"/>
          <a:ext cx="733425" cy="673100"/>
        </a:xfrm>
        <a:prstGeom prst="ellipse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200" b="1"/>
            <a:t>2920</a:t>
          </a:r>
        </a:p>
      </xdr:txBody>
    </xdr:sp>
    <xdr:clientData/>
  </xdr:twoCellAnchor>
  <xdr:twoCellAnchor>
    <xdr:from>
      <xdr:col>28</xdr:col>
      <xdr:colOff>247649</xdr:colOff>
      <xdr:row>23</xdr:row>
      <xdr:rowOff>142874</xdr:rowOff>
    </xdr:from>
    <xdr:to>
      <xdr:col>29</xdr:col>
      <xdr:colOff>57150</xdr:colOff>
      <xdr:row>23</xdr:row>
      <xdr:rowOff>142875</xdr:rowOff>
    </xdr:to>
    <xdr:cxnSp macro="">
      <xdr:nvCxnSpPr>
        <xdr:cNvPr id="159" name="Straight Connector 158"/>
        <xdr:cNvCxnSpPr/>
      </xdr:nvCxnSpPr>
      <xdr:spPr>
        <a:xfrm>
          <a:off x="7131049" y="4003674"/>
          <a:ext cx="419101" cy="1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355600</xdr:colOff>
      <xdr:row>3</xdr:row>
      <xdr:rowOff>88900</xdr:rowOff>
    </xdr:from>
    <xdr:to>
      <xdr:col>29</xdr:col>
      <xdr:colOff>279400</xdr:colOff>
      <xdr:row>7</xdr:row>
      <xdr:rowOff>12700</xdr:rowOff>
    </xdr:to>
    <xdr:sp macro="" textlink="">
      <xdr:nvSpPr>
        <xdr:cNvPr id="160" name="Oval 159"/>
        <xdr:cNvSpPr/>
      </xdr:nvSpPr>
      <xdr:spPr>
        <a:xfrm>
          <a:off x="11569700" y="812800"/>
          <a:ext cx="673100" cy="584200"/>
        </a:xfrm>
        <a:prstGeom prst="ellipse">
          <a:avLst/>
        </a:prstGeom>
        <a:solidFill>
          <a:schemeClr val="tx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NZ" sz="1050" b="1"/>
            <a:t>730</a:t>
          </a:r>
        </a:p>
      </xdr:txBody>
    </xdr:sp>
    <xdr:clientData/>
  </xdr:twoCellAnchor>
  <xdr:twoCellAnchor>
    <xdr:from>
      <xdr:col>29</xdr:col>
      <xdr:colOff>190500</xdr:colOff>
      <xdr:row>12</xdr:row>
      <xdr:rowOff>127000</xdr:rowOff>
    </xdr:from>
    <xdr:to>
      <xdr:col>29</xdr:col>
      <xdr:colOff>406400</xdr:colOff>
      <xdr:row>12</xdr:row>
      <xdr:rowOff>127000</xdr:rowOff>
    </xdr:to>
    <xdr:cxnSp macro="">
      <xdr:nvCxnSpPr>
        <xdr:cNvPr id="161" name="Straight Connector 160"/>
        <xdr:cNvCxnSpPr/>
      </xdr:nvCxnSpPr>
      <xdr:spPr>
        <a:xfrm>
          <a:off x="7683500" y="2171700"/>
          <a:ext cx="215900" cy="0"/>
        </a:xfrm>
        <a:prstGeom prst="line">
          <a:avLst/>
        </a:prstGeom>
        <a:ln w="539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266700</xdr:colOff>
      <xdr:row>8</xdr:row>
      <xdr:rowOff>38100</xdr:rowOff>
    </xdr:from>
    <xdr:to>
      <xdr:col>14</xdr:col>
      <xdr:colOff>165100</xdr:colOff>
      <xdr:row>11</xdr:row>
      <xdr:rowOff>76200</xdr:rowOff>
    </xdr:to>
    <xdr:cxnSp macro="">
      <xdr:nvCxnSpPr>
        <xdr:cNvPr id="166" name="Straight Arrow Connector 165"/>
        <xdr:cNvCxnSpPr/>
      </xdr:nvCxnSpPr>
      <xdr:spPr>
        <a:xfrm flipH="1">
          <a:off x="5537200" y="2082800"/>
          <a:ext cx="508000" cy="8636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254000</xdr:colOff>
      <xdr:row>7</xdr:row>
      <xdr:rowOff>12700</xdr:rowOff>
    </xdr:from>
    <xdr:to>
      <xdr:col>30</xdr:col>
      <xdr:colOff>88900</xdr:colOff>
      <xdr:row>8</xdr:row>
      <xdr:rowOff>101600</xdr:rowOff>
    </xdr:to>
    <xdr:cxnSp macro="">
      <xdr:nvCxnSpPr>
        <xdr:cNvPr id="169" name="Straight Arrow Connector 168"/>
        <xdr:cNvCxnSpPr/>
      </xdr:nvCxnSpPr>
      <xdr:spPr>
        <a:xfrm flipH="1">
          <a:off x="10820400" y="1231900"/>
          <a:ext cx="444500" cy="2540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38100</xdr:colOff>
      <xdr:row>18</xdr:row>
      <xdr:rowOff>114300</xdr:rowOff>
    </xdr:from>
    <xdr:to>
      <xdr:col>22</xdr:col>
      <xdr:colOff>0</xdr:colOff>
      <xdr:row>19</xdr:row>
      <xdr:rowOff>25400</xdr:rowOff>
    </xdr:to>
    <xdr:cxnSp macro="">
      <xdr:nvCxnSpPr>
        <xdr:cNvPr id="170" name="Straight Arrow Connector 169"/>
        <xdr:cNvCxnSpPr/>
      </xdr:nvCxnSpPr>
      <xdr:spPr>
        <a:xfrm flipH="1">
          <a:off x="7531100" y="3149600"/>
          <a:ext cx="571500" cy="762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30</xdr:col>
      <xdr:colOff>24208</xdr:colOff>
      <xdr:row>25</xdr:row>
      <xdr:rowOff>368300</xdr:rowOff>
    </xdr:from>
    <xdr:to>
      <xdr:col>32</xdr:col>
      <xdr:colOff>12534</xdr:colOff>
      <xdr:row>33</xdr:row>
      <xdr:rowOff>123648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98708" y="5638800"/>
          <a:ext cx="1512326" cy="160954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RMC%20calculations4%20for%20wp2%2017062014%20correct%20MIC%20and%20LR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C discounted by node"/>
      <sheetName val="BY NODE SUMMARY"/>
      <sheetName val="hypothetical grid"/>
      <sheetName val="summary tables"/>
      <sheetName val="LRIC discounted by node"/>
      <sheetName val="mic discounted by node"/>
      <sheetName val="AIC discounted"/>
      <sheetName val="AIC check"/>
      <sheetName val="LRIC discounted"/>
      <sheetName val="example of MIC options"/>
      <sheetName val="example of MIC alternative"/>
      <sheetName val="summary"/>
      <sheetName val="LRMC grid"/>
      <sheetName val="MIC AIC LRIC"/>
      <sheetName val="lrmc no pv"/>
      <sheetName val="lrmc no pv summary"/>
      <sheetName val="loop flow solution"/>
      <sheetName val="how it happens"/>
      <sheetName val="Sheet2"/>
      <sheetName val="Sheet3"/>
    </sheetNames>
    <sheetDataSet>
      <sheetData sheetId="0"/>
      <sheetData sheetId="1"/>
      <sheetData sheetId="2">
        <row r="2">
          <cell r="AY2">
            <v>5.8194444444444189</v>
          </cell>
          <cell r="AZ2">
            <v>29.097222222222097</v>
          </cell>
          <cell r="BA2">
            <v>23.333333333333258</v>
          </cell>
          <cell r="BB2">
            <v>35</v>
          </cell>
          <cell r="BC2">
            <v>46.666666666666515</v>
          </cell>
        </row>
        <row r="3">
          <cell r="AY3">
            <v>5.8194444444444189</v>
          </cell>
          <cell r="AZ3">
            <v>29.097222222222097</v>
          </cell>
          <cell r="BA3">
            <v>23.333333333333258</v>
          </cell>
          <cell r="BB3">
            <v>35</v>
          </cell>
          <cell r="BC3">
            <v>46.666666666666515</v>
          </cell>
        </row>
        <row r="4">
          <cell r="AY4">
            <v>5.8194444444444189</v>
          </cell>
          <cell r="AZ4">
            <v>29.097222222222097</v>
          </cell>
          <cell r="BA4">
            <v>23.333333333333258</v>
          </cell>
          <cell r="BB4">
            <v>35</v>
          </cell>
          <cell r="BC4">
            <v>46.666666666666515</v>
          </cell>
        </row>
        <row r="5">
          <cell r="AY5">
            <v>5.8194444444444189</v>
          </cell>
          <cell r="AZ5">
            <v>29.097222222222097</v>
          </cell>
          <cell r="BA5">
            <v>23.333333333333485</v>
          </cell>
          <cell r="BB5">
            <v>35</v>
          </cell>
          <cell r="BC5">
            <v>46.66666666666697</v>
          </cell>
        </row>
        <row r="6">
          <cell r="AY6">
            <v>5.8194444444444189</v>
          </cell>
          <cell r="AZ6">
            <v>29.097222222222097</v>
          </cell>
          <cell r="BA6">
            <v>23.333333333333485</v>
          </cell>
          <cell r="BB6">
            <v>35</v>
          </cell>
          <cell r="BC6">
            <v>46.66666666666697</v>
          </cell>
        </row>
        <row r="7">
          <cell r="AY7">
            <v>5.8194444444444189</v>
          </cell>
          <cell r="AZ7">
            <v>29.097222222222097</v>
          </cell>
          <cell r="BA7">
            <v>23.333333333333485</v>
          </cell>
          <cell r="BB7">
            <v>35</v>
          </cell>
          <cell r="BC7">
            <v>46.66666666666697</v>
          </cell>
        </row>
        <row r="8">
          <cell r="AY8">
            <v>5.8194444444444189</v>
          </cell>
          <cell r="AZ8">
            <v>29.097222222222097</v>
          </cell>
          <cell r="BA8">
            <v>23.333333333333485</v>
          </cell>
          <cell r="BB8">
            <v>35</v>
          </cell>
          <cell r="BC8">
            <v>46.66666666666697</v>
          </cell>
        </row>
        <row r="9">
          <cell r="AY9">
            <v>5.8194444444444189</v>
          </cell>
          <cell r="AZ9">
            <v>29.097222222222097</v>
          </cell>
          <cell r="BA9">
            <v>23.333333333333485</v>
          </cell>
          <cell r="BB9">
            <v>35</v>
          </cell>
          <cell r="BC9">
            <v>46.66666666666697</v>
          </cell>
        </row>
        <row r="10">
          <cell r="AY10">
            <v>5.8194444444444189</v>
          </cell>
          <cell r="AZ10">
            <v>29.097222222222097</v>
          </cell>
          <cell r="BA10">
            <v>23.333333333333485</v>
          </cell>
          <cell r="BB10">
            <v>35</v>
          </cell>
          <cell r="BC10">
            <v>46.66666666666697</v>
          </cell>
        </row>
        <row r="11">
          <cell r="AY11">
            <v>5.8194444444444189</v>
          </cell>
          <cell r="AZ11">
            <v>29.097222222222097</v>
          </cell>
          <cell r="BA11">
            <v>23.333333333333485</v>
          </cell>
          <cell r="BB11">
            <v>35</v>
          </cell>
          <cell r="BC11">
            <v>46.66666666666697</v>
          </cell>
        </row>
        <row r="12">
          <cell r="AY12">
            <v>5.8194444444444189</v>
          </cell>
          <cell r="AZ12">
            <v>29.097222222222097</v>
          </cell>
          <cell r="BA12">
            <v>23.333333333333485</v>
          </cell>
          <cell r="BB12">
            <v>35</v>
          </cell>
          <cell r="BC12">
            <v>46.66666666666697</v>
          </cell>
        </row>
        <row r="13">
          <cell r="AY13">
            <v>11.805555555555808</v>
          </cell>
          <cell r="AZ13">
            <v>59.027777777779043</v>
          </cell>
          <cell r="BA13">
            <v>46.666666666665606</v>
          </cell>
          <cell r="BB13">
            <v>70</v>
          </cell>
          <cell r="BC13">
            <v>93.333333333331211</v>
          </cell>
        </row>
        <row r="14">
          <cell r="AY14">
            <v>16.638888888888914</v>
          </cell>
          <cell r="AZ14">
            <v>83.194444444444571</v>
          </cell>
          <cell r="BA14">
            <v>66.666666666666515</v>
          </cell>
          <cell r="BB14">
            <v>100</v>
          </cell>
          <cell r="BC14">
            <v>133.33333333333303</v>
          </cell>
        </row>
        <row r="15">
          <cell r="AY15">
            <v>16.638888888888914</v>
          </cell>
          <cell r="AZ15">
            <v>83.194444444444571</v>
          </cell>
          <cell r="BA15">
            <v>66.666666666666515</v>
          </cell>
          <cell r="BB15">
            <v>100</v>
          </cell>
          <cell r="BC15">
            <v>133.33333333333303</v>
          </cell>
        </row>
        <row r="16">
          <cell r="AY16">
            <v>16.638888888888914</v>
          </cell>
          <cell r="AZ16">
            <v>83.194444444444571</v>
          </cell>
          <cell r="BA16">
            <v>66.666666666666515</v>
          </cell>
          <cell r="BB16">
            <v>100</v>
          </cell>
          <cell r="BC16">
            <v>133.33333333333303</v>
          </cell>
        </row>
        <row r="17">
          <cell r="AY17">
            <v>16.638888888888914</v>
          </cell>
          <cell r="AZ17">
            <v>83.194444444444571</v>
          </cell>
          <cell r="BA17">
            <v>66.666666666666515</v>
          </cell>
          <cell r="BB17">
            <v>100</v>
          </cell>
          <cell r="BC17">
            <v>133.33333333333303</v>
          </cell>
        </row>
        <row r="18">
          <cell r="AY18">
            <v>16.638888888888914</v>
          </cell>
          <cell r="AZ18">
            <v>83.194444444444571</v>
          </cell>
          <cell r="BA18">
            <v>66.666666666666515</v>
          </cell>
          <cell r="BB18">
            <v>100</v>
          </cell>
          <cell r="BC18">
            <v>133.33333333333303</v>
          </cell>
        </row>
        <row r="19">
          <cell r="AV19">
            <v>125</v>
          </cell>
          <cell r="AY19">
            <v>16.805555555555429</v>
          </cell>
          <cell r="AZ19">
            <v>84.027777777777146</v>
          </cell>
          <cell r="BA19">
            <v>66.666666666667425</v>
          </cell>
          <cell r="BB19">
            <v>100</v>
          </cell>
          <cell r="BC19">
            <v>133.33333333333485</v>
          </cell>
        </row>
        <row r="20">
          <cell r="AY20">
            <v>9.9722222222222463</v>
          </cell>
          <cell r="AZ20">
            <v>49.861111111111242</v>
          </cell>
          <cell r="BA20">
            <v>40</v>
          </cell>
          <cell r="BB20">
            <v>60</v>
          </cell>
          <cell r="BC20">
            <v>80</v>
          </cell>
        </row>
        <row r="21">
          <cell r="AY21">
            <v>9.9722222222222463</v>
          </cell>
          <cell r="AZ21">
            <v>49.861111111111242</v>
          </cell>
          <cell r="BA21">
            <v>40</v>
          </cell>
          <cell r="BB21">
            <v>60</v>
          </cell>
          <cell r="BC21">
            <v>80</v>
          </cell>
        </row>
        <row r="22">
          <cell r="AY22">
            <v>9.9722222222222463</v>
          </cell>
          <cell r="AZ22">
            <v>49.861111111111242</v>
          </cell>
          <cell r="BA22">
            <v>40</v>
          </cell>
          <cell r="BB22">
            <v>60</v>
          </cell>
          <cell r="BC22">
            <v>80</v>
          </cell>
        </row>
        <row r="23">
          <cell r="AY23">
            <v>9.9722222222222463</v>
          </cell>
          <cell r="AZ23">
            <v>49.861111111111242</v>
          </cell>
          <cell r="BA23">
            <v>40</v>
          </cell>
          <cell r="BB23">
            <v>60</v>
          </cell>
          <cell r="BC23">
            <v>80</v>
          </cell>
        </row>
        <row r="24">
          <cell r="AY24">
            <v>9.9722222222222463</v>
          </cell>
          <cell r="AZ24">
            <v>49.861111111111242</v>
          </cell>
          <cell r="BA24">
            <v>40</v>
          </cell>
          <cell r="BB24">
            <v>60</v>
          </cell>
          <cell r="BC24">
            <v>80</v>
          </cell>
        </row>
        <row r="25">
          <cell r="AS25">
            <v>250</v>
          </cell>
          <cell r="AT25">
            <v>0</v>
          </cell>
          <cell r="AW25">
            <v>125</v>
          </cell>
          <cell r="AY25">
            <v>10.138888888888761</v>
          </cell>
          <cell r="AZ25">
            <v>50.694444444443818</v>
          </cell>
          <cell r="BA25">
            <v>40</v>
          </cell>
          <cell r="BB25">
            <v>60</v>
          </cell>
          <cell r="BC25">
            <v>80</v>
          </cell>
        </row>
        <row r="26">
          <cell r="AY26">
            <v>10.000000000000037</v>
          </cell>
          <cell r="AZ26">
            <v>50.000000000000192</v>
          </cell>
          <cell r="BA26">
            <v>40</v>
          </cell>
          <cell r="BB26">
            <v>60</v>
          </cell>
          <cell r="BC26">
            <v>80</v>
          </cell>
        </row>
        <row r="27">
          <cell r="AY27">
            <v>10.000000000000037</v>
          </cell>
          <cell r="AZ27">
            <v>50.000000000000192</v>
          </cell>
          <cell r="BA27">
            <v>40.000000000000455</v>
          </cell>
          <cell r="BB27">
            <v>60</v>
          </cell>
          <cell r="BC27">
            <v>80.000000000000909</v>
          </cell>
        </row>
        <row r="28">
          <cell r="AY28">
            <v>10.000000000000037</v>
          </cell>
          <cell r="AZ28">
            <v>50.000000000000192</v>
          </cell>
          <cell r="BA28">
            <v>40.000000000000455</v>
          </cell>
          <cell r="BB28">
            <v>60</v>
          </cell>
          <cell r="BC28">
            <v>80.000000000000909</v>
          </cell>
        </row>
        <row r="29">
          <cell r="AY29">
            <v>9.9999999999999609</v>
          </cell>
          <cell r="AZ29">
            <v>49.999999999999815</v>
          </cell>
          <cell r="BA29">
            <v>40</v>
          </cell>
          <cell r="BB29">
            <v>60</v>
          </cell>
          <cell r="BC29">
            <v>80</v>
          </cell>
        </row>
        <row r="30">
          <cell r="AY30">
            <v>9.9999999999999432</v>
          </cell>
          <cell r="AZ30">
            <v>49.999999999999716</v>
          </cell>
          <cell r="BA30">
            <v>39.999999999999545</v>
          </cell>
          <cell r="BB30">
            <v>59.999999999999091</v>
          </cell>
          <cell r="BC30">
            <v>79.999999999999091</v>
          </cell>
        </row>
        <row r="31">
          <cell r="AY31">
            <v>10.000000000000037</v>
          </cell>
          <cell r="AZ31">
            <v>50.000000000000192</v>
          </cell>
          <cell r="BA31">
            <v>40</v>
          </cell>
          <cell r="BB31">
            <v>60</v>
          </cell>
          <cell r="BC31">
            <v>80</v>
          </cell>
        </row>
        <row r="32">
          <cell r="AY32">
            <v>10.000000000000037</v>
          </cell>
          <cell r="AZ32">
            <v>50.000000000000192</v>
          </cell>
          <cell r="BA32">
            <v>40</v>
          </cell>
          <cell r="BB32">
            <v>60</v>
          </cell>
          <cell r="BC32">
            <v>80</v>
          </cell>
        </row>
        <row r="33">
          <cell r="AY33">
            <v>10.000000000000037</v>
          </cell>
          <cell r="AZ33">
            <v>50.000000000000192</v>
          </cell>
          <cell r="BA33">
            <v>40</v>
          </cell>
          <cell r="BB33">
            <v>60</v>
          </cell>
          <cell r="BC33">
            <v>80</v>
          </cell>
        </row>
        <row r="34">
          <cell r="AY34">
            <v>10.000000000000037</v>
          </cell>
          <cell r="AZ34">
            <v>50.000000000000192</v>
          </cell>
          <cell r="BA34">
            <v>40</v>
          </cell>
          <cell r="BB34">
            <v>60</v>
          </cell>
          <cell r="BC34">
            <v>80</v>
          </cell>
        </row>
        <row r="35">
          <cell r="AY35">
            <v>10.000000000000037</v>
          </cell>
          <cell r="AZ35">
            <v>50.000000000000192</v>
          </cell>
          <cell r="BA35">
            <v>40</v>
          </cell>
          <cell r="BB35">
            <v>60</v>
          </cell>
          <cell r="BC35">
            <v>80</v>
          </cell>
        </row>
        <row r="36">
          <cell r="AY36">
            <v>9.9999999999998863</v>
          </cell>
          <cell r="AZ36">
            <v>49.999999999999432</v>
          </cell>
          <cell r="BA36">
            <v>39.999999999999545</v>
          </cell>
          <cell r="BB36">
            <v>60</v>
          </cell>
          <cell r="BC36">
            <v>79.999999999999091</v>
          </cell>
        </row>
        <row r="37">
          <cell r="AY37">
            <v>10.000000000000037</v>
          </cell>
          <cell r="AZ37">
            <v>50.000000000000192</v>
          </cell>
          <cell r="BA37">
            <v>40</v>
          </cell>
          <cell r="BB37">
            <v>60</v>
          </cell>
          <cell r="BC37">
            <v>80</v>
          </cell>
        </row>
        <row r="38">
          <cell r="AY38">
            <v>10.000000000000037</v>
          </cell>
          <cell r="AZ38">
            <v>50.000000000000192</v>
          </cell>
          <cell r="BA38">
            <v>40</v>
          </cell>
          <cell r="BB38">
            <v>60</v>
          </cell>
          <cell r="BC38">
            <v>80</v>
          </cell>
        </row>
        <row r="39">
          <cell r="AY39">
            <v>10.000000000000037</v>
          </cell>
          <cell r="AZ39">
            <v>50.000000000000192</v>
          </cell>
          <cell r="BA39">
            <v>40</v>
          </cell>
          <cell r="BB39">
            <v>60</v>
          </cell>
          <cell r="BC39">
            <v>80</v>
          </cell>
        </row>
        <row r="40">
          <cell r="AY40">
            <v>10.000000000000037</v>
          </cell>
          <cell r="AZ40">
            <v>50.000000000000192</v>
          </cell>
          <cell r="BA40">
            <v>40.000000000000455</v>
          </cell>
          <cell r="BB40">
            <v>60.000000000000909</v>
          </cell>
          <cell r="BC40">
            <v>80.000000000000909</v>
          </cell>
        </row>
        <row r="41">
          <cell r="AY41">
            <v>10.000000000000057</v>
          </cell>
          <cell r="AZ41">
            <v>50.000000000000284</v>
          </cell>
          <cell r="BA41">
            <v>40.000000000000455</v>
          </cell>
          <cell r="BB41">
            <v>60.000000000000909</v>
          </cell>
          <cell r="BC41">
            <v>80.000000000000909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186"/>
  <sheetViews>
    <sheetView tabSelected="1" workbookViewId="0">
      <selection activeCell="K3" sqref="K3"/>
    </sheetView>
  </sheetViews>
  <sheetFormatPr defaultRowHeight="12.75" x14ac:dyDescent="0.2"/>
  <cols>
    <col min="1" max="1" width="5.85546875" style="1" customWidth="1"/>
    <col min="2" max="5" width="9.140625" style="1"/>
    <col min="6" max="6" width="9.28515625" style="1" customWidth="1"/>
    <col min="7" max="7" width="9.140625" style="1"/>
    <col min="8" max="8" width="11.140625" style="1" customWidth="1"/>
    <col min="9" max="16384" width="9.140625" style="1"/>
  </cols>
  <sheetData>
    <row r="2" spans="1:18" ht="18" x14ac:dyDescent="0.25">
      <c r="A2" s="64" t="s">
        <v>68</v>
      </c>
    </row>
    <row r="4" spans="1:18" x14ac:dyDescent="0.2">
      <c r="B4" s="2" t="s">
        <v>67</v>
      </c>
      <c r="H4" s="2" t="s">
        <v>65</v>
      </c>
      <c r="R4" s="2" t="s">
        <v>66</v>
      </c>
    </row>
    <row r="5" spans="1:18" x14ac:dyDescent="0.2">
      <c r="B5" s="19"/>
      <c r="C5" s="19"/>
      <c r="D5" s="19"/>
      <c r="E5" s="19"/>
      <c r="F5" s="19"/>
    </row>
    <row r="6" spans="1:18" x14ac:dyDescent="0.2">
      <c r="A6" s="80" t="s">
        <v>3</v>
      </c>
      <c r="B6" s="80" t="s">
        <v>10</v>
      </c>
      <c r="C6" s="80" t="s">
        <v>11</v>
      </c>
      <c r="D6" s="80" t="s">
        <v>12</v>
      </c>
      <c r="E6" s="80" t="s">
        <v>14</v>
      </c>
      <c r="F6" s="80" t="s">
        <v>15</v>
      </c>
    </row>
    <row r="7" spans="1:18" x14ac:dyDescent="0.2">
      <c r="A7" s="81">
        <v>1</v>
      </c>
      <c r="B7" s="48">
        <f>LRIC!AQ4</f>
        <v>0.13413277035319518</v>
      </c>
      <c r="C7" s="48">
        <f>LRIC!AR4</f>
        <v>0.27658881523904733</v>
      </c>
      <c r="D7" s="48">
        <f>LRIC!AS4</f>
        <v>0.27593027044085955</v>
      </c>
      <c r="E7" s="48">
        <f>LRIC!AT4</f>
        <v>0.13796513522042933</v>
      </c>
      <c r="F7" s="48">
        <f>LRIC!AU4</f>
        <v>0.13796513522042977</v>
      </c>
    </row>
    <row r="8" spans="1:18" x14ac:dyDescent="0.2">
      <c r="A8" s="81">
        <v>2</v>
      </c>
      <c r="B8" s="48">
        <f>LRIC!AQ5</f>
        <v>0.14935796022908646</v>
      </c>
      <c r="C8" s="48">
        <f>LRIC!AR5</f>
        <v>0.29871592045817119</v>
      </c>
      <c r="D8" s="48">
        <f>LRIC!AS5</f>
        <v>0.29800469207612834</v>
      </c>
      <c r="E8" s="48">
        <f>LRIC!AT5</f>
        <v>0.14900234603806367</v>
      </c>
      <c r="F8" s="48">
        <f>LRIC!AU5</f>
        <v>0.14900234603806417</v>
      </c>
    </row>
    <row r="9" spans="1:18" x14ac:dyDescent="0.2">
      <c r="A9" s="81">
        <v>3</v>
      </c>
      <c r="B9" s="48">
        <f>LRIC!AQ6</f>
        <v>0.1613065970474134</v>
      </c>
      <c r="C9" s="48">
        <f>LRIC!AR6</f>
        <v>0.32261319409482486</v>
      </c>
      <c r="D9" s="48">
        <f>LRIC!AS6</f>
        <v>0.32184506744221864</v>
      </c>
      <c r="E9" s="48">
        <f>LRIC!AT6</f>
        <v>0.16092253372110879</v>
      </c>
      <c r="F9" s="48">
        <f>LRIC!AU6</f>
        <v>0.16092253372110932</v>
      </c>
    </row>
    <row r="10" spans="1:18" x14ac:dyDescent="0.2">
      <c r="A10" s="81">
        <v>4</v>
      </c>
      <c r="B10" s="48">
        <f>LRIC!AQ7</f>
        <v>0.17421112481120477</v>
      </c>
      <c r="C10" s="48">
        <f>LRIC!AR7</f>
        <v>0.34842224962241097</v>
      </c>
      <c r="D10" s="48">
        <f>LRIC!AS7</f>
        <v>0.34759267283759276</v>
      </c>
      <c r="E10" s="48">
        <f>LRIC!AT7</f>
        <v>0.17379633641879755</v>
      </c>
      <c r="F10" s="48">
        <f>LRIC!AU7</f>
        <v>0.17379633641879638</v>
      </c>
    </row>
    <row r="11" spans="1:18" x14ac:dyDescent="0.2">
      <c r="A11" s="81">
        <v>5</v>
      </c>
      <c r="B11" s="48">
        <f>LRIC!AQ8</f>
        <v>0.18814801479610113</v>
      </c>
      <c r="C11" s="48">
        <f>LRIC!AR8</f>
        <v>0.37629602959220376</v>
      </c>
      <c r="D11" s="48">
        <f>LRIC!AS8</f>
        <v>0.37540008666460017</v>
      </c>
      <c r="E11" s="48">
        <f>LRIC!AT8</f>
        <v>0.18770004333230131</v>
      </c>
      <c r="F11" s="48">
        <f>LRIC!AU8</f>
        <v>0.18770004333230009</v>
      </c>
    </row>
    <row r="12" spans="1:18" x14ac:dyDescent="0.2">
      <c r="A12" s="81">
        <v>6</v>
      </c>
      <c r="B12" s="48">
        <f>LRIC!AQ9</f>
        <v>0.20319985597978926</v>
      </c>
      <c r="C12" s="48">
        <f>LRIC!AR9</f>
        <v>0.40639971195958013</v>
      </c>
      <c r="D12" s="48">
        <f>LRIC!AS9</f>
        <v>0.40543209359776827</v>
      </c>
      <c r="E12" s="48">
        <f>LRIC!AT9</f>
        <v>0.20271604679888544</v>
      </c>
      <c r="F12" s="48">
        <f>LRIC!AU9</f>
        <v>0.20271604679888414</v>
      </c>
    </row>
    <row r="13" spans="1:18" x14ac:dyDescent="0.2">
      <c r="A13" s="81">
        <v>7</v>
      </c>
      <c r="B13" s="48">
        <f>LRIC!AQ10</f>
        <v>0.21870253851160726</v>
      </c>
      <c r="C13" s="48">
        <f>LRIC!AR10</f>
        <v>0.43740507702321624</v>
      </c>
      <c r="D13" s="48">
        <f>LRIC!AS10</f>
        <v>0.43636363636363351</v>
      </c>
      <c r="E13" s="48">
        <f>LRIC!AT10</f>
        <v>0.2181818181818182</v>
      </c>
      <c r="F13" s="48">
        <f>LRIC!AU10</f>
        <v>0.21818181818181676</v>
      </c>
    </row>
    <row r="14" spans="1:18" x14ac:dyDescent="0.2">
      <c r="A14" s="81">
        <v>8</v>
      </c>
      <c r="B14" s="48">
        <f>LRIC!AQ11</f>
        <v>0.23701231201482617</v>
      </c>
      <c r="C14" s="48">
        <f>LRIC!AR11</f>
        <v>0.47402462402965428</v>
      </c>
      <c r="D14" s="48">
        <f>LRIC!AS11</f>
        <v>0.47289599397243687</v>
      </c>
      <c r="E14" s="48">
        <f>LRIC!AT11</f>
        <v>0.23644799698621999</v>
      </c>
      <c r="F14" s="48">
        <f>LRIC!AU11</f>
        <v>0.23644799698621843</v>
      </c>
    </row>
    <row r="15" spans="1:18" x14ac:dyDescent="0.2">
      <c r="A15" s="81">
        <v>9</v>
      </c>
      <c r="B15" s="48">
        <f>LRIC!AQ12</f>
        <v>0.25597329697601234</v>
      </c>
      <c r="C15" s="48">
        <f>LRIC!AR12</f>
        <v>0.51194659395202669</v>
      </c>
      <c r="D15" s="48">
        <f>LRIC!AS12</f>
        <v>0.51072767349023196</v>
      </c>
      <c r="E15" s="48">
        <f>LRIC!AT12</f>
        <v>0.25536383674511764</v>
      </c>
      <c r="F15" s="48">
        <f>LRIC!AU12</f>
        <v>0.25536383674511598</v>
      </c>
    </row>
    <row r="16" spans="1:18" x14ac:dyDescent="0.2">
      <c r="A16" s="81">
        <v>10</v>
      </c>
      <c r="B16" s="48">
        <f>LRIC!AQ13</f>
        <v>0.27645116073409337</v>
      </c>
      <c r="C16" s="48">
        <f>LRIC!AR13</f>
        <v>0.55290232146818885</v>
      </c>
      <c r="D16" s="48">
        <f>LRIC!AS13</f>
        <v>0.55158588736945058</v>
      </c>
      <c r="E16" s="48">
        <f>LRIC!AT13</f>
        <v>0.27579294368472707</v>
      </c>
      <c r="F16" s="48">
        <f>LRIC!AU13</f>
        <v>0.27579294368472529</v>
      </c>
    </row>
    <row r="17" spans="1:28" x14ac:dyDescent="0.2">
      <c r="A17" s="81">
        <v>11</v>
      </c>
      <c r="B17" s="48">
        <f>LRIC!AQ14</f>
        <v>0.29856725359282082</v>
      </c>
      <c r="C17" s="48">
        <f>LRIC!AR14</f>
        <v>0.59713450718564398</v>
      </c>
      <c r="D17" s="48">
        <f>LRIC!AS14</f>
        <v>0.59571275835900661</v>
      </c>
      <c r="E17" s="48">
        <f>LRIC!AT14</f>
        <v>0.29785637917950525</v>
      </c>
      <c r="F17" s="48">
        <f>LRIC!AU14</f>
        <v>0.29785637917950331</v>
      </c>
    </row>
    <row r="18" spans="1:28" x14ac:dyDescent="0.2">
      <c r="A18" s="81">
        <v>12</v>
      </c>
      <c r="B18" s="48">
        <f>LRIC!AQ15</f>
        <v>0.23959433767780811</v>
      </c>
      <c r="C18" s="48">
        <f>LRIC!AR15</f>
        <v>0.23959433767780672</v>
      </c>
      <c r="D18" s="48">
        <f>LRIC!AS15</f>
        <v>0.24244665122160147</v>
      </c>
      <c r="E18" s="48">
        <f>LRIC!AT15</f>
        <v>0.24244665122159595</v>
      </c>
      <c r="F18" s="48">
        <f>LRIC!AU15</f>
        <v>0.24244665122160147</v>
      </c>
    </row>
    <row r="19" spans="1:28" x14ac:dyDescent="0.2">
      <c r="A19" s="81">
        <v>13</v>
      </c>
      <c r="B19" s="48">
        <f>LRIC!AQ16</f>
        <v>0.183595661092013</v>
      </c>
      <c r="C19" s="48">
        <f>LRIC!AR16</f>
        <v>0.1835956610920135</v>
      </c>
      <c r="D19" s="48">
        <f>LRIC!AS16</f>
        <v>0.183289668323527</v>
      </c>
      <c r="E19" s="48">
        <f>LRIC!AT16</f>
        <v>0.18328966832352658</v>
      </c>
      <c r="F19" s="48">
        <f>LRIC!AU16</f>
        <v>0.183289668323527</v>
      </c>
    </row>
    <row r="20" spans="1:28" x14ac:dyDescent="0.2">
      <c r="A20" s="81">
        <v>14</v>
      </c>
      <c r="B20" s="48">
        <f>LRIC!AQ17</f>
        <v>0.19828331397937404</v>
      </c>
      <c r="C20" s="48">
        <f>LRIC!AR17</f>
        <v>0.1982833139793746</v>
      </c>
      <c r="D20" s="48">
        <f>LRIC!AS17</f>
        <v>0.19795284178940917</v>
      </c>
      <c r="E20" s="48">
        <f>LRIC!AT17</f>
        <v>0.19795284178940872</v>
      </c>
      <c r="F20" s="48">
        <f>LRIC!AU17</f>
        <v>0.19795284178940917</v>
      </c>
    </row>
    <row r="21" spans="1:28" x14ac:dyDescent="0.2">
      <c r="A21" s="81">
        <v>15</v>
      </c>
      <c r="B21" s="48">
        <f>LRIC!AQ18</f>
        <v>0.21414597909772401</v>
      </c>
      <c r="C21" s="48">
        <f>LRIC!AR18</f>
        <v>0.21414597909772459</v>
      </c>
      <c r="D21" s="48">
        <f>LRIC!AS18</f>
        <v>0.21378906913256193</v>
      </c>
      <c r="E21" s="48">
        <f>LRIC!AT18</f>
        <v>0.21378906913256146</v>
      </c>
      <c r="F21" s="48">
        <f>LRIC!AU18</f>
        <v>0.21378906913256193</v>
      </c>
    </row>
    <row r="22" spans="1:28" x14ac:dyDescent="0.2">
      <c r="A22" s="81">
        <v>16</v>
      </c>
      <c r="B22" s="48">
        <f>LRIC!AQ19</f>
        <v>0.2312776574255419</v>
      </c>
      <c r="C22" s="48">
        <f>LRIC!AR19</f>
        <v>0.23127765742554254</v>
      </c>
      <c r="D22" s="48">
        <f>LRIC!AS19</f>
        <v>0.23089219466316688</v>
      </c>
      <c r="E22" s="48">
        <f>LRIC!AT19</f>
        <v>0.23089219466316635</v>
      </c>
      <c r="F22" s="48">
        <f>LRIC!AU19</f>
        <v>0.23089219466316688</v>
      </c>
    </row>
    <row r="23" spans="1:28" x14ac:dyDescent="0.2">
      <c r="A23" s="81">
        <v>17</v>
      </c>
      <c r="B23" s="48">
        <f>LRIC!AQ20</f>
        <v>0.25478821726499423</v>
      </c>
      <c r="C23" s="48">
        <f>LRIC!AR20</f>
        <v>0.25478821726499495</v>
      </c>
      <c r="D23" s="48">
        <f>LRIC!AS20</f>
        <v>0.25436357023622019</v>
      </c>
      <c r="E23" s="48">
        <f>LRIC!AT20</f>
        <v>0.25436357023621964</v>
      </c>
      <c r="F23" s="48">
        <f>LRIC!AU20</f>
        <v>0.25436357023622019</v>
      </c>
    </row>
    <row r="24" spans="1:28" x14ac:dyDescent="0.2">
      <c r="A24" s="81">
        <v>18</v>
      </c>
      <c r="B24" s="48">
        <f>LRIC!AQ21</f>
        <v>2.0197208630691783</v>
      </c>
      <c r="C24" s="48">
        <f>LRIC!AR21</f>
        <v>0</v>
      </c>
      <c r="D24" s="48">
        <f>LRIC!AS21</f>
        <v>0.25456898378267284</v>
      </c>
      <c r="E24" s="48">
        <f>LRIC!AT21</f>
        <v>0</v>
      </c>
      <c r="F24" s="48">
        <f>LRIC!AU21</f>
        <v>0.12728449189133642</v>
      </c>
    </row>
    <row r="25" spans="1:28" x14ac:dyDescent="0.2">
      <c r="A25" s="81">
        <v>19</v>
      </c>
      <c r="B25" s="48">
        <f>LRIC!AQ22</f>
        <v>3.6760044900539919</v>
      </c>
      <c r="C25" s="48">
        <f>LRIC!AR22</f>
        <v>0</v>
      </c>
      <c r="D25" s="48">
        <f>LRIC!AS22</f>
        <v>0.4582241708088165</v>
      </c>
      <c r="E25" s="48">
        <f>LRIC!AT22</f>
        <v>0</v>
      </c>
      <c r="F25" s="48">
        <f>LRIC!AU22</f>
        <v>0.22911208540440825</v>
      </c>
    </row>
    <row r="26" spans="1:28" x14ac:dyDescent="0.2">
      <c r="A26" s="81">
        <v>20</v>
      </c>
      <c r="B26" s="48">
        <f>LRIC!AQ23</f>
        <v>3.9700848492583112</v>
      </c>
      <c r="C26" s="48">
        <f>LRIC!AR23</f>
        <v>0</v>
      </c>
      <c r="D26" s="48">
        <f>LRIC!AS23</f>
        <v>0.49488210447352177</v>
      </c>
      <c r="E26" s="48">
        <f>LRIC!AT23</f>
        <v>0</v>
      </c>
      <c r="F26" s="48">
        <f>LRIC!AU23</f>
        <v>0.24744105223676088</v>
      </c>
    </row>
    <row r="27" spans="1:28" x14ac:dyDescent="0.2">
      <c r="A27" s="81">
        <v>21</v>
      </c>
      <c r="B27" s="48">
        <f>LRIC!AQ24</f>
        <v>4.2876916371989768</v>
      </c>
      <c r="C27" s="48">
        <f>LRIC!AR24</f>
        <v>0</v>
      </c>
      <c r="D27" s="48">
        <f>LRIC!AS24</f>
        <v>0.53447267283140365</v>
      </c>
      <c r="E27" s="48">
        <f>LRIC!AT24</f>
        <v>0</v>
      </c>
      <c r="F27" s="48">
        <f>LRIC!AU24</f>
        <v>0.26723633641570183</v>
      </c>
    </row>
    <row r="28" spans="1:28" x14ac:dyDescent="0.2">
      <c r="A28" s="81">
        <v>22</v>
      </c>
      <c r="B28" s="48">
        <f>LRIC!AQ25</f>
        <v>4.6307069681748949</v>
      </c>
      <c r="C28" s="48">
        <f>LRIC!AR25</f>
        <v>0</v>
      </c>
      <c r="D28" s="48">
        <f>LRIC!AS25</f>
        <v>0.57723048665791588</v>
      </c>
      <c r="E28" s="48">
        <f>LRIC!AT25</f>
        <v>0</v>
      </c>
      <c r="F28" s="48">
        <f>LRIC!AU25</f>
        <v>0.28861524332895794</v>
      </c>
    </row>
    <row r="29" spans="1:28" x14ac:dyDescent="0.2">
      <c r="A29" s="81">
        <v>23</v>
      </c>
      <c r="B29" s="48">
        <f>LRIC!AQ26</f>
        <v>5.101442077160919</v>
      </c>
      <c r="C29" s="48">
        <f>LRIC!AR26</f>
        <v>0</v>
      </c>
      <c r="D29" s="48">
        <f>LRIC!AS26</f>
        <v>0.63590892559054912</v>
      </c>
      <c r="E29" s="48">
        <f>LRIC!AT26</f>
        <v>0</v>
      </c>
      <c r="F29" s="48">
        <f>LRIC!AU26</f>
        <v>0.31795446279527456</v>
      </c>
    </row>
    <row r="30" spans="1:28" x14ac:dyDescent="0.2">
      <c r="A30" s="81">
        <v>24</v>
      </c>
      <c r="B30" s="48">
        <f>LRIC!AQ27</f>
        <v>0</v>
      </c>
      <c r="C30" s="48">
        <f>LRIC!AR27</f>
        <v>0</v>
      </c>
      <c r="D30" s="48">
        <f>LRIC!AS27</f>
        <v>0</v>
      </c>
      <c r="E30" s="48">
        <f>LRIC!AT27</f>
        <v>0</v>
      </c>
      <c r="F30" s="48">
        <f>LRIC!AU27</f>
        <v>0</v>
      </c>
    </row>
    <row r="32" spans="1:28" x14ac:dyDescent="0.2">
      <c r="B32" s="71" t="s">
        <v>73</v>
      </c>
      <c r="C32" s="71" t="s">
        <v>5</v>
      </c>
      <c r="D32" s="71" t="s">
        <v>3</v>
      </c>
      <c r="E32" s="71">
        <v>1</v>
      </c>
      <c r="F32" s="71">
        <v>2</v>
      </c>
      <c r="G32" s="71">
        <v>3</v>
      </c>
      <c r="H32" s="71">
        <v>4</v>
      </c>
      <c r="I32" s="71">
        <v>5</v>
      </c>
      <c r="J32" s="71">
        <v>6</v>
      </c>
      <c r="K32" s="71">
        <v>7</v>
      </c>
      <c r="L32" s="71">
        <v>8</v>
      </c>
      <c r="M32" s="71">
        <v>9</v>
      </c>
      <c r="N32" s="71">
        <v>10</v>
      </c>
      <c r="O32" s="71">
        <v>11</v>
      </c>
      <c r="P32" s="71">
        <v>12</v>
      </c>
      <c r="Q32" s="71">
        <v>13</v>
      </c>
      <c r="R32" s="71">
        <v>14</v>
      </c>
      <c r="S32" s="71">
        <v>15</v>
      </c>
      <c r="T32" s="71">
        <v>16</v>
      </c>
      <c r="U32" s="71">
        <v>17</v>
      </c>
      <c r="V32" s="71">
        <v>18</v>
      </c>
      <c r="W32" s="71">
        <v>19</v>
      </c>
      <c r="X32" s="71">
        <v>20</v>
      </c>
      <c r="Y32" s="71">
        <v>21</v>
      </c>
      <c r="Z32" s="71">
        <v>22</v>
      </c>
      <c r="AA32" s="71">
        <v>23</v>
      </c>
      <c r="AB32" s="71">
        <v>24</v>
      </c>
    </row>
    <row r="33" spans="2:28" x14ac:dyDescent="0.2">
      <c r="B33" s="71"/>
      <c r="C33" s="71" t="s">
        <v>5</v>
      </c>
      <c r="D33" s="71" t="s">
        <v>10</v>
      </c>
      <c r="E33" s="72">
        <v>0.13413277035319518</v>
      </c>
      <c r="F33" s="72">
        <v>0.14935796022908646</v>
      </c>
      <c r="G33" s="72">
        <v>0.1613065970474134</v>
      </c>
      <c r="H33" s="72">
        <v>0.17421112481120477</v>
      </c>
      <c r="I33" s="72">
        <v>0.18814801479610113</v>
      </c>
      <c r="J33" s="72">
        <v>0.20319985597978926</v>
      </c>
      <c r="K33" s="72">
        <v>0.21870253851160726</v>
      </c>
      <c r="L33" s="72">
        <v>0.23701231201482617</v>
      </c>
      <c r="M33" s="72">
        <v>0.25597329697601234</v>
      </c>
      <c r="N33" s="72">
        <v>0.27645116073409337</v>
      </c>
      <c r="O33" s="72">
        <v>0.29856725359282082</v>
      </c>
      <c r="P33" s="72">
        <v>0.23959433767780811</v>
      </c>
      <c r="Q33" s="72">
        <v>0.183595661092013</v>
      </c>
      <c r="R33" s="72">
        <v>0.19828331397937404</v>
      </c>
      <c r="S33" s="72">
        <v>0.21414597909772401</v>
      </c>
      <c r="T33" s="72">
        <v>0.2312776574255419</v>
      </c>
      <c r="U33" s="72">
        <v>0.25478821726499423</v>
      </c>
      <c r="V33" s="72">
        <v>2.0197208630691783</v>
      </c>
      <c r="W33" s="72">
        <v>3.6760044900539919</v>
      </c>
      <c r="X33" s="72">
        <v>3.9700848492583112</v>
      </c>
      <c r="Y33" s="72">
        <v>4.2876916371989768</v>
      </c>
      <c r="Z33" s="72">
        <v>4.6307069681748949</v>
      </c>
      <c r="AA33" s="72">
        <v>5.101442077160919</v>
      </c>
      <c r="AB33" s="72">
        <v>0</v>
      </c>
    </row>
    <row r="34" spans="2:28" x14ac:dyDescent="0.2">
      <c r="B34" s="71"/>
      <c r="C34" s="71" t="s">
        <v>5</v>
      </c>
      <c r="D34" s="71" t="s">
        <v>11</v>
      </c>
      <c r="E34" s="72">
        <v>0.27658881523904733</v>
      </c>
      <c r="F34" s="72">
        <v>0.29871592045817119</v>
      </c>
      <c r="G34" s="72">
        <v>0.32261319409482486</v>
      </c>
      <c r="H34" s="72">
        <v>0.34842224962241097</v>
      </c>
      <c r="I34" s="72">
        <v>0.37629602959220376</v>
      </c>
      <c r="J34" s="72">
        <v>0.40639971195958013</v>
      </c>
      <c r="K34" s="72">
        <v>0.43740507702321624</v>
      </c>
      <c r="L34" s="72">
        <v>0.47402462402965428</v>
      </c>
      <c r="M34" s="72">
        <v>0.51194659395202669</v>
      </c>
      <c r="N34" s="72">
        <v>0.55290232146818885</v>
      </c>
      <c r="O34" s="72">
        <v>0.59713450718564398</v>
      </c>
      <c r="P34" s="72">
        <v>0.23959433767780672</v>
      </c>
      <c r="Q34" s="72">
        <v>0.1835956610920135</v>
      </c>
      <c r="R34" s="72">
        <v>0.1982833139793746</v>
      </c>
      <c r="S34" s="72">
        <v>0.21414597909772459</v>
      </c>
      <c r="T34" s="72">
        <v>0.23127765742554254</v>
      </c>
      <c r="U34" s="72">
        <v>0.25478821726499495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</row>
    <row r="35" spans="2:28" x14ac:dyDescent="0.2">
      <c r="B35" s="71"/>
      <c r="C35" s="71" t="s">
        <v>5</v>
      </c>
      <c r="D35" s="71" t="s">
        <v>12</v>
      </c>
      <c r="E35" s="72">
        <v>0.27593027044085955</v>
      </c>
      <c r="F35" s="72">
        <v>0.29800469207612834</v>
      </c>
      <c r="G35" s="72">
        <v>0.32184506744221864</v>
      </c>
      <c r="H35" s="72">
        <v>0.34759267283759276</v>
      </c>
      <c r="I35" s="72">
        <v>0.37540008666460017</v>
      </c>
      <c r="J35" s="72">
        <v>0.40543209359776827</v>
      </c>
      <c r="K35" s="72">
        <v>0.43636363636363351</v>
      </c>
      <c r="L35" s="72">
        <v>0.47289599397243687</v>
      </c>
      <c r="M35" s="72">
        <v>0.51072767349023196</v>
      </c>
      <c r="N35" s="72">
        <v>0.55158588736945058</v>
      </c>
      <c r="O35" s="72">
        <v>0.59571275835900661</v>
      </c>
      <c r="P35" s="72">
        <v>0.24244665122160147</v>
      </c>
      <c r="Q35" s="72">
        <v>0.183289668323527</v>
      </c>
      <c r="R35" s="72">
        <v>0.19795284178940917</v>
      </c>
      <c r="S35" s="72">
        <v>0.21378906913256193</v>
      </c>
      <c r="T35" s="72">
        <v>0.23089219466316688</v>
      </c>
      <c r="U35" s="72">
        <v>0.25436357023622019</v>
      </c>
      <c r="V35" s="72">
        <v>0.25456898378267284</v>
      </c>
      <c r="W35" s="72">
        <v>0.4582241708088165</v>
      </c>
      <c r="X35" s="72">
        <v>0.49488210447352177</v>
      </c>
      <c r="Y35" s="72">
        <v>0.53447267283140365</v>
      </c>
      <c r="Z35" s="72">
        <v>0.57723048665791588</v>
      </c>
      <c r="AA35" s="72">
        <v>0.63590892559054912</v>
      </c>
      <c r="AB35" s="72">
        <v>0</v>
      </c>
    </row>
    <row r="36" spans="2:28" x14ac:dyDescent="0.2">
      <c r="B36" s="71"/>
      <c r="C36" s="71" t="s">
        <v>5</v>
      </c>
      <c r="D36" s="71" t="s">
        <v>14</v>
      </c>
      <c r="E36" s="72">
        <v>0.13796513522042933</v>
      </c>
      <c r="F36" s="72">
        <v>0.14900234603806367</v>
      </c>
      <c r="G36" s="72">
        <v>0.16092253372110879</v>
      </c>
      <c r="H36" s="72">
        <v>0.17379633641879755</v>
      </c>
      <c r="I36" s="72">
        <v>0.18770004333230131</v>
      </c>
      <c r="J36" s="72">
        <v>0.20271604679888544</v>
      </c>
      <c r="K36" s="72">
        <v>0.2181818181818182</v>
      </c>
      <c r="L36" s="72">
        <v>0.23644799698621999</v>
      </c>
      <c r="M36" s="72">
        <v>0.25536383674511764</v>
      </c>
      <c r="N36" s="72">
        <v>0.27579294368472707</v>
      </c>
      <c r="O36" s="72">
        <v>0.29785637917950525</v>
      </c>
      <c r="P36" s="72">
        <v>0.24244665122159595</v>
      </c>
      <c r="Q36" s="72">
        <v>0.18328966832352658</v>
      </c>
      <c r="R36" s="72">
        <v>0.19795284178940872</v>
      </c>
      <c r="S36" s="72">
        <v>0.21378906913256146</v>
      </c>
      <c r="T36" s="72">
        <v>0.23089219466316635</v>
      </c>
      <c r="U36" s="72">
        <v>0.25436357023621964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</row>
    <row r="37" spans="2:28" x14ac:dyDescent="0.2">
      <c r="B37" s="71"/>
      <c r="C37" s="71" t="s">
        <v>5</v>
      </c>
      <c r="D37" s="71" t="s">
        <v>15</v>
      </c>
      <c r="E37" s="72">
        <v>0.13796513522042977</v>
      </c>
      <c r="F37" s="72">
        <v>0.14900234603806417</v>
      </c>
      <c r="G37" s="72">
        <v>0.16092253372110932</v>
      </c>
      <c r="H37" s="72">
        <v>0.17379633641879638</v>
      </c>
      <c r="I37" s="72">
        <v>0.18770004333230009</v>
      </c>
      <c r="J37" s="72">
        <v>0.20271604679888414</v>
      </c>
      <c r="K37" s="72">
        <v>0.21818181818181676</v>
      </c>
      <c r="L37" s="72">
        <v>0.23644799698621843</v>
      </c>
      <c r="M37" s="72">
        <v>0.25536383674511598</v>
      </c>
      <c r="N37" s="72">
        <v>0.27579294368472529</v>
      </c>
      <c r="O37" s="72">
        <v>0.29785637917950331</v>
      </c>
      <c r="P37" s="72">
        <v>0.24244665122160147</v>
      </c>
      <c r="Q37" s="72">
        <v>0.183289668323527</v>
      </c>
      <c r="R37" s="72">
        <v>0.19795284178940917</v>
      </c>
      <c r="S37" s="72">
        <v>0.21378906913256193</v>
      </c>
      <c r="T37" s="72">
        <v>0.23089219466316688</v>
      </c>
      <c r="U37" s="72">
        <v>0.25436357023622019</v>
      </c>
      <c r="V37" s="72">
        <v>0.12728449189133642</v>
      </c>
      <c r="W37" s="72">
        <v>0.22911208540440825</v>
      </c>
      <c r="X37" s="72">
        <v>0.24744105223676088</v>
      </c>
      <c r="Y37" s="72">
        <v>0.26723633641570183</v>
      </c>
      <c r="Z37" s="72">
        <v>0.28861524332895794</v>
      </c>
      <c r="AA37" s="72">
        <v>0.31795446279527456</v>
      </c>
      <c r="AB37" s="72">
        <v>0</v>
      </c>
    </row>
    <row r="38" spans="2:28" ht="38.25" x14ac:dyDescent="0.2">
      <c r="B38" s="75" t="s">
        <v>61</v>
      </c>
      <c r="C38" s="76" t="s">
        <v>5</v>
      </c>
      <c r="D38" s="70" t="s">
        <v>10</v>
      </c>
      <c r="E38" s="76">
        <v>5.8194444444444189</v>
      </c>
      <c r="F38" s="76">
        <v>5.8194444444444189</v>
      </c>
      <c r="G38" s="76">
        <v>5.8194444444444189</v>
      </c>
      <c r="H38" s="76">
        <v>5.8194444444444189</v>
      </c>
      <c r="I38" s="76">
        <v>5.8194444444444189</v>
      </c>
      <c r="J38" s="76">
        <v>5.8194444444444189</v>
      </c>
      <c r="K38" s="76">
        <v>5.8194444444444189</v>
      </c>
      <c r="L38" s="76">
        <v>5.8194444444444189</v>
      </c>
      <c r="M38" s="76">
        <v>5.8194444444444189</v>
      </c>
      <c r="N38" s="76">
        <v>5.8194444444444189</v>
      </c>
      <c r="O38" s="76">
        <v>5.8194444444444189</v>
      </c>
      <c r="P38" s="76">
        <v>11.805555555555808</v>
      </c>
      <c r="Q38" s="76">
        <v>16.638888888888914</v>
      </c>
      <c r="R38" s="76">
        <v>16.638888888888914</v>
      </c>
      <c r="S38" s="76">
        <v>16.638888888888914</v>
      </c>
      <c r="T38" s="76">
        <v>16.638888888888914</v>
      </c>
      <c r="U38" s="76">
        <v>16.638888888888914</v>
      </c>
      <c r="V38" s="76">
        <v>16.805555555555429</v>
      </c>
      <c r="W38" s="76">
        <v>9.9722222222222854</v>
      </c>
      <c r="X38" s="76">
        <v>9.9722222222222854</v>
      </c>
      <c r="Y38" s="76">
        <v>9.9722222222222854</v>
      </c>
      <c r="Z38" s="76">
        <v>9.9722222222222854</v>
      </c>
      <c r="AA38" s="76">
        <v>9.9722222222222854</v>
      </c>
      <c r="AB38" s="76">
        <v>10.1388888888888</v>
      </c>
    </row>
    <row r="39" spans="2:28" x14ac:dyDescent="0.2">
      <c r="B39" s="70"/>
      <c r="C39" s="76" t="s">
        <v>5</v>
      </c>
      <c r="D39" s="70" t="s">
        <v>11</v>
      </c>
      <c r="E39" s="76">
        <v>29.097222222222097</v>
      </c>
      <c r="F39" s="76">
        <v>29.097222222222097</v>
      </c>
      <c r="G39" s="76">
        <v>29.097222222222097</v>
      </c>
      <c r="H39" s="76">
        <v>29.097222222222097</v>
      </c>
      <c r="I39" s="76">
        <v>29.097222222222097</v>
      </c>
      <c r="J39" s="76">
        <v>29.097222222222097</v>
      </c>
      <c r="K39" s="76">
        <v>29.097222222222097</v>
      </c>
      <c r="L39" s="76">
        <v>29.097222222222097</v>
      </c>
      <c r="M39" s="76">
        <v>29.097222222222097</v>
      </c>
      <c r="N39" s="76">
        <v>29.097222222222097</v>
      </c>
      <c r="O39" s="76">
        <v>29.097222222222097</v>
      </c>
      <c r="P39" s="76">
        <v>59.027777777779043</v>
      </c>
      <c r="Q39" s="76">
        <v>83.194444444444571</v>
      </c>
      <c r="R39" s="76">
        <v>83.194444444444571</v>
      </c>
      <c r="S39" s="76">
        <v>83.194444444444571</v>
      </c>
      <c r="T39" s="76">
        <v>83.194444444444571</v>
      </c>
      <c r="U39" s="76">
        <v>83.194444444444571</v>
      </c>
      <c r="V39" s="76">
        <v>84.027777777777146</v>
      </c>
      <c r="W39" s="76">
        <v>49.861111111111313</v>
      </c>
      <c r="X39" s="76">
        <v>49.861111111111313</v>
      </c>
      <c r="Y39" s="76">
        <v>49.861111111111313</v>
      </c>
      <c r="Z39" s="76">
        <v>49.861111111111313</v>
      </c>
      <c r="AA39" s="76">
        <v>49.861111111111313</v>
      </c>
      <c r="AB39" s="76">
        <v>50.694444444443889</v>
      </c>
    </row>
    <row r="40" spans="2:28" x14ac:dyDescent="0.2">
      <c r="B40" s="70"/>
      <c r="C40" s="76" t="s">
        <v>5</v>
      </c>
      <c r="D40" s="70" t="s">
        <v>12</v>
      </c>
      <c r="E40" s="76">
        <v>23.333333333333258</v>
      </c>
      <c r="F40" s="76">
        <v>23.333333333333258</v>
      </c>
      <c r="G40" s="76">
        <v>23.333333333333258</v>
      </c>
      <c r="H40" s="76">
        <v>23.333333333333485</v>
      </c>
      <c r="I40" s="76">
        <v>23.333333333333485</v>
      </c>
      <c r="J40" s="76">
        <v>23.333333333333485</v>
      </c>
      <c r="K40" s="76">
        <v>23.333333333333485</v>
      </c>
      <c r="L40" s="76">
        <v>23.333333333333485</v>
      </c>
      <c r="M40" s="76">
        <v>23.333333333333485</v>
      </c>
      <c r="N40" s="76">
        <v>23.333333333333485</v>
      </c>
      <c r="O40" s="76">
        <v>23.333333333333485</v>
      </c>
      <c r="P40" s="76">
        <v>46.666666666665606</v>
      </c>
      <c r="Q40" s="76">
        <v>66.666666666666515</v>
      </c>
      <c r="R40" s="76">
        <v>66.666666666666515</v>
      </c>
      <c r="S40" s="76">
        <v>66.666666666666515</v>
      </c>
      <c r="T40" s="76">
        <v>66.666666666666515</v>
      </c>
      <c r="U40" s="76">
        <v>66.666666666666515</v>
      </c>
      <c r="V40" s="76">
        <v>66.666666666667425</v>
      </c>
      <c r="W40" s="76">
        <v>40</v>
      </c>
      <c r="X40" s="76">
        <v>40</v>
      </c>
      <c r="Y40" s="76">
        <v>40</v>
      </c>
      <c r="Z40" s="76">
        <v>40</v>
      </c>
      <c r="AA40" s="76">
        <v>40</v>
      </c>
      <c r="AB40" s="76">
        <v>40</v>
      </c>
    </row>
    <row r="41" spans="2:28" x14ac:dyDescent="0.2">
      <c r="B41" s="70"/>
      <c r="C41" s="76" t="s">
        <v>5</v>
      </c>
      <c r="D41" s="70" t="s">
        <v>14</v>
      </c>
      <c r="E41" s="76">
        <v>35</v>
      </c>
      <c r="F41" s="76">
        <v>35</v>
      </c>
      <c r="G41" s="76">
        <v>35</v>
      </c>
      <c r="H41" s="76">
        <v>35</v>
      </c>
      <c r="I41" s="76">
        <v>35</v>
      </c>
      <c r="J41" s="76">
        <v>35</v>
      </c>
      <c r="K41" s="76">
        <v>35</v>
      </c>
      <c r="L41" s="76">
        <v>35</v>
      </c>
      <c r="M41" s="76">
        <v>35</v>
      </c>
      <c r="N41" s="76">
        <v>35</v>
      </c>
      <c r="O41" s="76">
        <v>35</v>
      </c>
      <c r="P41" s="76">
        <v>70</v>
      </c>
      <c r="Q41" s="76">
        <v>100</v>
      </c>
      <c r="R41" s="76">
        <v>100</v>
      </c>
      <c r="S41" s="76">
        <v>100</v>
      </c>
      <c r="T41" s="76">
        <v>100</v>
      </c>
      <c r="U41" s="76">
        <v>100</v>
      </c>
      <c r="V41" s="76">
        <v>100</v>
      </c>
      <c r="W41" s="76">
        <v>60</v>
      </c>
      <c r="X41" s="76">
        <v>60</v>
      </c>
      <c r="Y41" s="76">
        <v>60</v>
      </c>
      <c r="Z41" s="76">
        <v>60</v>
      </c>
      <c r="AA41" s="76">
        <v>60</v>
      </c>
      <c r="AB41" s="76">
        <v>60</v>
      </c>
    </row>
    <row r="42" spans="2:28" x14ac:dyDescent="0.2">
      <c r="B42" s="70"/>
      <c r="C42" s="76" t="s">
        <v>5</v>
      </c>
      <c r="D42" s="70" t="s">
        <v>15</v>
      </c>
      <c r="E42" s="76">
        <v>46.666666666666515</v>
      </c>
      <c r="F42" s="76">
        <v>46.666666666666515</v>
      </c>
      <c r="G42" s="76">
        <v>46.666666666666515</v>
      </c>
      <c r="H42" s="76">
        <v>46.66666666666697</v>
      </c>
      <c r="I42" s="76">
        <v>46.66666666666697</v>
      </c>
      <c r="J42" s="76">
        <v>46.66666666666697</v>
      </c>
      <c r="K42" s="76">
        <v>46.66666666666697</v>
      </c>
      <c r="L42" s="76">
        <v>46.66666666666697</v>
      </c>
      <c r="M42" s="76">
        <v>46.66666666666697</v>
      </c>
      <c r="N42" s="76">
        <v>46.66666666666697</v>
      </c>
      <c r="O42" s="76">
        <v>46.66666666666697</v>
      </c>
      <c r="P42" s="76">
        <v>93.333333333331211</v>
      </c>
      <c r="Q42" s="76">
        <v>133.33333333333303</v>
      </c>
      <c r="R42" s="76">
        <v>133.33333333333303</v>
      </c>
      <c r="S42" s="76">
        <v>133.33333333333303</v>
      </c>
      <c r="T42" s="76">
        <v>133.33333333333303</v>
      </c>
      <c r="U42" s="76">
        <v>133.33333333333303</v>
      </c>
      <c r="V42" s="76">
        <v>133.33333333333485</v>
      </c>
      <c r="W42" s="76">
        <v>80</v>
      </c>
      <c r="X42" s="76">
        <v>80</v>
      </c>
      <c r="Y42" s="76">
        <v>80</v>
      </c>
      <c r="Z42" s="76">
        <v>80</v>
      </c>
      <c r="AA42" s="76">
        <v>80</v>
      </c>
      <c r="AB42" s="76">
        <v>80</v>
      </c>
    </row>
    <row r="43" spans="2:28" x14ac:dyDescent="0.2">
      <c r="B43" s="70"/>
      <c r="C43" s="76"/>
      <c r="D43" s="76" t="s">
        <v>0</v>
      </c>
      <c r="E43" s="77">
        <f>SUM(E38:E42)</f>
        <v>139.91666666666629</v>
      </c>
      <c r="F43" s="77">
        <f t="shared" ref="F43:AB43" si="0">SUM(F38:F42)</f>
        <v>139.91666666666629</v>
      </c>
      <c r="G43" s="77">
        <f t="shared" si="0"/>
        <v>139.91666666666629</v>
      </c>
      <c r="H43" s="77">
        <f t="shared" si="0"/>
        <v>139.91666666666697</v>
      </c>
      <c r="I43" s="77">
        <f t="shared" si="0"/>
        <v>139.91666666666697</v>
      </c>
      <c r="J43" s="77">
        <f t="shared" si="0"/>
        <v>139.91666666666697</v>
      </c>
      <c r="K43" s="77">
        <f t="shared" si="0"/>
        <v>139.91666666666697</v>
      </c>
      <c r="L43" s="77">
        <f t="shared" si="0"/>
        <v>139.91666666666697</v>
      </c>
      <c r="M43" s="77">
        <f t="shared" si="0"/>
        <v>139.91666666666697</v>
      </c>
      <c r="N43" s="77">
        <f t="shared" si="0"/>
        <v>139.91666666666697</v>
      </c>
      <c r="O43" s="77">
        <f t="shared" si="0"/>
        <v>139.91666666666697</v>
      </c>
      <c r="P43" s="77">
        <f t="shared" si="0"/>
        <v>280.83333333333167</v>
      </c>
      <c r="Q43" s="77">
        <f t="shared" si="0"/>
        <v>399.83333333333303</v>
      </c>
      <c r="R43" s="77">
        <f t="shared" si="0"/>
        <v>399.83333333333303</v>
      </c>
      <c r="S43" s="77">
        <f t="shared" si="0"/>
        <v>399.83333333333303</v>
      </c>
      <c r="T43" s="77">
        <f t="shared" si="0"/>
        <v>399.83333333333303</v>
      </c>
      <c r="U43" s="77">
        <f t="shared" si="0"/>
        <v>399.83333333333303</v>
      </c>
      <c r="V43" s="77">
        <f t="shared" si="0"/>
        <v>400.83333333333485</v>
      </c>
      <c r="W43" s="77">
        <f t="shared" si="0"/>
        <v>239.8333333333336</v>
      </c>
      <c r="X43" s="77">
        <f t="shared" si="0"/>
        <v>239.8333333333336</v>
      </c>
      <c r="Y43" s="77">
        <f t="shared" si="0"/>
        <v>239.8333333333336</v>
      </c>
      <c r="Z43" s="77">
        <f t="shared" si="0"/>
        <v>239.8333333333336</v>
      </c>
      <c r="AA43" s="77">
        <f t="shared" si="0"/>
        <v>239.8333333333336</v>
      </c>
      <c r="AB43" s="77">
        <f t="shared" si="0"/>
        <v>240.83333333333269</v>
      </c>
    </row>
    <row r="44" spans="2:28" x14ac:dyDescent="0.2">
      <c r="B44" s="74" t="s">
        <v>29</v>
      </c>
      <c r="C44" s="73" t="s">
        <v>5</v>
      </c>
      <c r="D44" s="74"/>
      <c r="E44" s="78">
        <f>E33*E38</f>
        <v>0.78057820524984078</v>
      </c>
      <c r="F44" s="78">
        <f>F33*F38</f>
        <v>0.86918035188870768</v>
      </c>
      <c r="G44" s="78">
        <f>G33*G38</f>
        <v>0.93871478003980446</v>
      </c>
      <c r="H44" s="78">
        <f>H33*H38</f>
        <v>1.0138119624429789</v>
      </c>
      <c r="I44" s="78">
        <f>I33*I38</f>
        <v>1.094916919438417</v>
      </c>
      <c r="J44" s="78">
        <f>J33*J38</f>
        <v>1.1825102729934907</v>
      </c>
      <c r="K44" s="78">
        <f>K33*K38</f>
        <v>1.2727272727272645</v>
      </c>
      <c r="L44" s="78">
        <f>L33*L38</f>
        <v>1.3792799824196074</v>
      </c>
      <c r="M44" s="78">
        <f>M33*M38</f>
        <v>1.4896223810131763</v>
      </c>
      <c r="N44" s="78">
        <f>N33*N38</f>
        <v>1.6087921714942308</v>
      </c>
      <c r="O44" s="78">
        <f>O33*O38</f>
        <v>1.737495545213769</v>
      </c>
      <c r="P44" s="78">
        <f>P33*P38</f>
        <v>2.8285442642519616</v>
      </c>
      <c r="Q44" s="78">
        <f>Q33*Q38</f>
        <v>3.0548278053921099</v>
      </c>
      <c r="R44" s="78">
        <f>R33*R38</f>
        <v>3.2992140298234789</v>
      </c>
      <c r="S44" s="78">
        <f>S33*S38</f>
        <v>3.5631511522093575</v>
      </c>
      <c r="T44" s="78">
        <f>T33*T38</f>
        <v>3.8482032443861058</v>
      </c>
      <c r="U44" s="78">
        <f>U33*U38</f>
        <v>4.2393928372703273</v>
      </c>
      <c r="V44" s="78">
        <f>V33*V38</f>
        <v>33.942531171023433</v>
      </c>
      <c r="W44" s="78">
        <f>W33*W38</f>
        <v>36.657933664705318</v>
      </c>
      <c r="X44" s="78">
        <f>X33*X38</f>
        <v>39.590568357881743</v>
      </c>
      <c r="Y44" s="78">
        <f t="shared" ref="Y44:AB44" si="1">Y33*Y38</f>
        <v>42.75781382651229</v>
      </c>
      <c r="Z44" s="78">
        <f t="shared" si="1"/>
        <v>46.17843893263327</v>
      </c>
      <c r="AA44" s="78">
        <f t="shared" si="1"/>
        <v>50.872714047243932</v>
      </c>
      <c r="AB44" s="78">
        <f t="shared" si="1"/>
        <v>0</v>
      </c>
    </row>
    <row r="45" spans="2:28" x14ac:dyDescent="0.2">
      <c r="B45" s="74"/>
      <c r="C45" s="73" t="s">
        <v>5</v>
      </c>
      <c r="D45" s="74"/>
      <c r="E45" s="78">
        <f>E34*E39</f>
        <v>8.0479662211916896</v>
      </c>
      <c r="F45" s="78">
        <f>F34*F39</f>
        <v>8.6918035188870277</v>
      </c>
      <c r="G45" s="78">
        <f>G34*G39</f>
        <v>9.3871478003979885</v>
      </c>
      <c r="H45" s="78">
        <f>H34*H39</f>
        <v>10.138119624429832</v>
      </c>
      <c r="I45" s="78">
        <f>I34*I39</f>
        <v>10.949169194384215</v>
      </c>
      <c r="J45" s="78">
        <f>J34*J39</f>
        <v>11.825102729934954</v>
      </c>
      <c r="K45" s="78">
        <f>K34*K39</f>
        <v>12.727272727272695</v>
      </c>
      <c r="L45" s="78">
        <f>L34*L39</f>
        <v>13.79279982419613</v>
      </c>
      <c r="M45" s="78">
        <f>M34*M39</f>
        <v>14.896223810131824</v>
      </c>
      <c r="N45" s="78">
        <f>N34*N39</f>
        <v>16.087921714942372</v>
      </c>
      <c r="O45" s="78">
        <f>O34*O39</f>
        <v>17.374955452137762</v>
      </c>
      <c r="P45" s="78">
        <f>P34*P39</f>
        <v>14.142721321259728</v>
      </c>
      <c r="Q45" s="78">
        <f>Q34*Q39</f>
        <v>15.27413902696059</v>
      </c>
      <c r="R45" s="78">
        <f>R34*R39</f>
        <v>16.49607014911744</v>
      </c>
      <c r="S45" s="78">
        <f>S34*S39</f>
        <v>17.815755761046837</v>
      </c>
      <c r="T45" s="78">
        <f>T34*T39</f>
        <v>19.241016221930582</v>
      </c>
      <c r="U45" s="78">
        <f>U34*U39</f>
        <v>21.196964186351696</v>
      </c>
      <c r="V45" s="78">
        <f>V34*V39</f>
        <v>0</v>
      </c>
      <c r="W45" s="78">
        <f>W34*W39</f>
        <v>0</v>
      </c>
      <c r="X45" s="78">
        <f>X34*X39</f>
        <v>0</v>
      </c>
      <c r="Y45" s="78">
        <f t="shared" ref="Y45:AB45" si="2">Y34*Y39</f>
        <v>0</v>
      </c>
      <c r="Z45" s="78">
        <f t="shared" si="2"/>
        <v>0</v>
      </c>
      <c r="AA45" s="78">
        <f t="shared" si="2"/>
        <v>0</v>
      </c>
      <c r="AB45" s="78">
        <f t="shared" si="2"/>
        <v>0</v>
      </c>
    </row>
    <row r="46" spans="2:28" x14ac:dyDescent="0.2">
      <c r="B46" s="74"/>
      <c r="C46" s="73" t="s">
        <v>5</v>
      </c>
      <c r="D46" s="74"/>
      <c r="E46" s="78">
        <f>E35*E40</f>
        <v>6.4383729769533682</v>
      </c>
      <c r="F46" s="78">
        <f>F35*F40</f>
        <v>6.9534428151096384</v>
      </c>
      <c r="G46" s="78">
        <f>G35*G40</f>
        <v>7.5097182403184108</v>
      </c>
      <c r="H46" s="78">
        <f>H35*H40</f>
        <v>8.1104956995438844</v>
      </c>
      <c r="I46" s="78">
        <f>I35*I40</f>
        <v>8.7593353555073943</v>
      </c>
      <c r="J46" s="78">
        <f>J35*J40</f>
        <v>9.4600821839479874</v>
      </c>
      <c r="K46" s="78">
        <f>K35*K40</f>
        <v>10.181818181818182</v>
      </c>
      <c r="L46" s="78">
        <f>L35*L40</f>
        <v>11.034239859356932</v>
      </c>
      <c r="M46" s="78">
        <f>M35*M40</f>
        <v>11.916979048105489</v>
      </c>
      <c r="N46" s="78">
        <f>N35*N40</f>
        <v>12.87033737195393</v>
      </c>
      <c r="O46" s="78">
        <f>O35*O40</f>
        <v>13.899964361710245</v>
      </c>
      <c r="P46" s="78">
        <f>P35*P40</f>
        <v>11.314177057007811</v>
      </c>
      <c r="Q46" s="78">
        <f>Q35*Q40</f>
        <v>12.219311221568439</v>
      </c>
      <c r="R46" s="78">
        <f>R35*R40</f>
        <v>13.196856119293914</v>
      </c>
      <c r="S46" s="78">
        <f>S35*S40</f>
        <v>14.25260460883743</v>
      </c>
      <c r="T46" s="78">
        <f>T35*T40</f>
        <v>15.392812977544423</v>
      </c>
      <c r="U46" s="78">
        <f>U35*U40</f>
        <v>16.957571349081309</v>
      </c>
      <c r="V46" s="78">
        <f>V35*V40</f>
        <v>16.971265585511716</v>
      </c>
      <c r="W46" s="78">
        <f>W35*W40</f>
        <v>18.328966832352659</v>
      </c>
      <c r="X46" s="78">
        <f>X35*X40</f>
        <v>19.795284178940872</v>
      </c>
      <c r="Y46" s="78">
        <f t="shared" ref="Y46:AB46" si="3">Y35*Y40</f>
        <v>21.378906913256145</v>
      </c>
      <c r="Z46" s="78">
        <f t="shared" si="3"/>
        <v>23.089219466316635</v>
      </c>
      <c r="AA46" s="78">
        <f t="shared" si="3"/>
        <v>25.436357023621966</v>
      </c>
      <c r="AB46" s="78">
        <f t="shared" si="3"/>
        <v>0</v>
      </c>
    </row>
    <row r="47" spans="2:28" x14ac:dyDescent="0.2">
      <c r="B47" s="74"/>
      <c r="C47" s="73" t="s">
        <v>5</v>
      </c>
      <c r="D47" s="74"/>
      <c r="E47" s="78">
        <f>E36*E41</f>
        <v>4.8287797327150264</v>
      </c>
      <c r="F47" s="78">
        <f>F36*F41</f>
        <v>5.2150821113322285</v>
      </c>
      <c r="G47" s="78">
        <f>G36*G41</f>
        <v>5.6322886802388075</v>
      </c>
      <c r="H47" s="78">
        <f>H36*H41</f>
        <v>6.0828717746579137</v>
      </c>
      <c r="I47" s="78">
        <f>I36*I41</f>
        <v>6.5695015166305462</v>
      </c>
      <c r="J47" s="78">
        <f>J36*J41</f>
        <v>7.0950616379609901</v>
      </c>
      <c r="K47" s="78">
        <f>K36*K41</f>
        <v>7.6363636363636367</v>
      </c>
      <c r="L47" s="78">
        <f>L36*L41</f>
        <v>8.2756798945176993</v>
      </c>
      <c r="M47" s="78">
        <f>M36*M41</f>
        <v>8.9377342860791167</v>
      </c>
      <c r="N47" s="78">
        <f>N36*N41</f>
        <v>9.6527530289654475</v>
      </c>
      <c r="O47" s="78">
        <f>O36*O41</f>
        <v>10.424973271282683</v>
      </c>
      <c r="P47" s="78">
        <f>P36*P41</f>
        <v>16.971265585511716</v>
      </c>
      <c r="Q47" s="78">
        <f>Q36*Q41</f>
        <v>18.328966832352659</v>
      </c>
      <c r="R47" s="78">
        <f>R36*R41</f>
        <v>19.795284178940872</v>
      </c>
      <c r="S47" s="78">
        <f>S36*S41</f>
        <v>21.378906913256145</v>
      </c>
      <c r="T47" s="78">
        <f>T36*T41</f>
        <v>23.089219466316635</v>
      </c>
      <c r="U47" s="78">
        <f>U36*U41</f>
        <v>25.436357023621962</v>
      </c>
      <c r="V47" s="78">
        <f>V36*V41</f>
        <v>0</v>
      </c>
      <c r="W47" s="78">
        <f>W36*W41</f>
        <v>0</v>
      </c>
      <c r="X47" s="78">
        <f>X36*X41</f>
        <v>0</v>
      </c>
      <c r="Y47" s="78">
        <f t="shared" ref="Y47:AB47" si="4">Y36*Y41</f>
        <v>0</v>
      </c>
      <c r="Z47" s="78">
        <f t="shared" si="4"/>
        <v>0</v>
      </c>
      <c r="AA47" s="78">
        <f t="shared" si="4"/>
        <v>0</v>
      </c>
      <c r="AB47" s="78">
        <f t="shared" si="4"/>
        <v>0</v>
      </c>
    </row>
    <row r="48" spans="2:28" x14ac:dyDescent="0.2">
      <c r="B48" s="74"/>
      <c r="C48" s="73" t="s">
        <v>5</v>
      </c>
      <c r="D48" s="74"/>
      <c r="E48" s="78">
        <f>E37*E42</f>
        <v>6.4383729769533682</v>
      </c>
      <c r="F48" s="78">
        <f>F37*F42</f>
        <v>6.9534428151096384</v>
      </c>
      <c r="G48" s="78">
        <f>G37*G42</f>
        <v>7.5097182403184108</v>
      </c>
      <c r="H48" s="78">
        <f>H37*H42</f>
        <v>8.1104956995438844</v>
      </c>
      <c r="I48" s="78">
        <f>I37*I42</f>
        <v>8.7593353555073943</v>
      </c>
      <c r="J48" s="78">
        <f>J37*J42</f>
        <v>9.4600821839479874</v>
      </c>
      <c r="K48" s="78">
        <f>K37*K42</f>
        <v>10.181818181818182</v>
      </c>
      <c r="L48" s="78">
        <f>L37*L42</f>
        <v>11.034239859356932</v>
      </c>
      <c r="M48" s="78">
        <f>M37*M42</f>
        <v>11.916979048105489</v>
      </c>
      <c r="N48" s="78">
        <f>N37*N42</f>
        <v>12.87033737195393</v>
      </c>
      <c r="O48" s="78">
        <f>O37*O42</f>
        <v>13.899964361710245</v>
      </c>
      <c r="P48" s="78">
        <f>P37*P42</f>
        <v>22.628354114015622</v>
      </c>
      <c r="Q48" s="78">
        <f>Q37*Q42</f>
        <v>24.438622443136879</v>
      </c>
      <c r="R48" s="78">
        <f>R37*R42</f>
        <v>26.393712238587828</v>
      </c>
      <c r="S48" s="78">
        <f>S37*S42</f>
        <v>28.50520921767486</v>
      </c>
      <c r="T48" s="78">
        <f>T37*T42</f>
        <v>30.785625955088847</v>
      </c>
      <c r="U48" s="78">
        <f>U37*U42</f>
        <v>33.915142698162619</v>
      </c>
      <c r="V48" s="78">
        <f>V37*V42</f>
        <v>16.971265585511716</v>
      </c>
      <c r="W48" s="78">
        <f>W37*W42</f>
        <v>18.328966832352659</v>
      </c>
      <c r="X48" s="78">
        <f>X37*X42</f>
        <v>19.795284178940872</v>
      </c>
      <c r="Y48" s="78">
        <f t="shared" ref="Y48:AB48" si="5">Y37*Y42</f>
        <v>21.378906913256145</v>
      </c>
      <c r="Z48" s="78">
        <f t="shared" si="5"/>
        <v>23.089219466316635</v>
      </c>
      <c r="AA48" s="78">
        <f t="shared" si="5"/>
        <v>25.436357023621966</v>
      </c>
      <c r="AB48" s="78">
        <f t="shared" si="5"/>
        <v>0</v>
      </c>
    </row>
    <row r="49" spans="1:28" x14ac:dyDescent="0.2">
      <c r="B49" s="74"/>
      <c r="C49" s="74"/>
      <c r="D49" s="74"/>
      <c r="E49" s="78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</row>
    <row r="50" spans="1:28" x14ac:dyDescent="0.2">
      <c r="B50" s="74"/>
      <c r="C50" s="74"/>
      <c r="D50" s="74" t="s">
        <v>0</v>
      </c>
      <c r="E50" s="78">
        <f>SUM(E44:E48)</f>
        <v>26.534070113063294</v>
      </c>
      <c r="F50" s="78">
        <f t="shared" ref="F50:X50" si="6">SUM(F44:F48)</f>
        <v>28.682951612327244</v>
      </c>
      <c r="G50" s="78">
        <f t="shared" si="6"/>
        <v>30.977587741313421</v>
      </c>
      <c r="H50" s="78">
        <f t="shared" si="6"/>
        <v>33.455794760618495</v>
      </c>
      <c r="I50" s="78">
        <f t="shared" si="6"/>
        <v>36.132258341467967</v>
      </c>
      <c r="J50" s="78">
        <f t="shared" si="6"/>
        <v>39.022839008785411</v>
      </c>
      <c r="K50" s="78">
        <f t="shared" si="6"/>
        <v>41.999999999999957</v>
      </c>
      <c r="L50" s="78">
        <f t="shared" si="6"/>
        <v>45.516239419847302</v>
      </c>
      <c r="M50" s="78">
        <f t="shared" si="6"/>
        <v>49.15753857343509</v>
      </c>
      <c r="N50" s="78">
        <f t="shared" si="6"/>
        <v>53.090141659309907</v>
      </c>
      <c r="O50" s="78">
        <f t="shared" si="6"/>
        <v>57.337352992054704</v>
      </c>
      <c r="P50" s="78">
        <f t="shared" si="6"/>
        <v>67.885062342046837</v>
      </c>
      <c r="Q50" s="78">
        <f t="shared" si="6"/>
        <v>73.315867329410679</v>
      </c>
      <c r="R50" s="78">
        <f t="shared" si="6"/>
        <v>79.181136715763529</v>
      </c>
      <c r="S50" s="78">
        <f t="shared" si="6"/>
        <v>85.515627653024637</v>
      </c>
      <c r="T50" s="78">
        <f t="shared" si="6"/>
        <v>92.356877865266597</v>
      </c>
      <c r="U50" s="78">
        <f t="shared" si="6"/>
        <v>101.74542809448792</v>
      </c>
      <c r="V50" s="78">
        <f t="shared" si="6"/>
        <v>67.885062342046865</v>
      </c>
      <c r="W50" s="78">
        <f t="shared" si="6"/>
        <v>73.315867329410636</v>
      </c>
      <c r="X50" s="78">
        <f t="shared" si="6"/>
        <v>79.181136715763486</v>
      </c>
      <c r="Y50" s="78">
        <f t="shared" ref="Y50:AB50" si="7">SUM(Y44:Y48)</f>
        <v>85.51562765302458</v>
      </c>
      <c r="Z50" s="78">
        <f t="shared" si="7"/>
        <v>92.35687786526654</v>
      </c>
      <c r="AA50" s="78">
        <f t="shared" si="7"/>
        <v>101.74542809448786</v>
      </c>
      <c r="AB50" s="78">
        <f t="shared" si="7"/>
        <v>0</v>
      </c>
    </row>
    <row r="54" spans="1:28" ht="18" x14ac:dyDescent="0.25">
      <c r="A54" s="64" t="s">
        <v>69</v>
      </c>
    </row>
    <row r="56" spans="1:28" x14ac:dyDescent="0.2">
      <c r="B56" s="2" t="s">
        <v>64</v>
      </c>
      <c r="H56" s="2" t="s">
        <v>65</v>
      </c>
      <c r="R56" s="2" t="s">
        <v>66</v>
      </c>
    </row>
    <row r="57" spans="1:28" x14ac:dyDescent="0.2">
      <c r="A57" s="19"/>
      <c r="B57" s="19"/>
      <c r="C57" s="19"/>
      <c r="D57" s="19"/>
      <c r="E57" s="19"/>
      <c r="F57" s="19"/>
    </row>
    <row r="58" spans="1:28" x14ac:dyDescent="0.2">
      <c r="A58" s="80" t="s">
        <v>3</v>
      </c>
      <c r="B58" s="80" t="s">
        <v>10</v>
      </c>
      <c r="C58" s="80" t="s">
        <v>11</v>
      </c>
      <c r="D58" s="80" t="s">
        <v>12</v>
      </c>
      <c r="E58" s="80" t="s">
        <v>14</v>
      </c>
      <c r="F58" s="80" t="s">
        <v>15</v>
      </c>
    </row>
    <row r="59" spans="1:28" x14ac:dyDescent="0.2">
      <c r="A59" s="81">
        <v>1</v>
      </c>
      <c r="B59" s="48">
        <f>'MIC '!AS4</f>
        <v>0.67540307863206805</v>
      </c>
      <c r="C59" s="48">
        <f>'MIC '!AT4</f>
        <v>0.23709853222684915</v>
      </c>
      <c r="D59" s="48">
        <f>'MIC '!AU4</f>
        <v>0.30411944218600095</v>
      </c>
      <c r="E59" s="48">
        <f>'MIC '!AV4</f>
        <v>0.15401686725831029</v>
      </c>
      <c r="F59" s="48">
        <f>'MIC '!AW4</f>
        <v>0.18780958239529941</v>
      </c>
    </row>
    <row r="60" spans="1:28" x14ac:dyDescent="0.2">
      <c r="A60" s="81">
        <v>2</v>
      </c>
      <c r="B60" s="48">
        <f>'MIC '!AS5</f>
        <v>0.75206696984864008</v>
      </c>
      <c r="C60" s="48">
        <f>'MIC '!AT5</f>
        <v>0.25606641480499642</v>
      </c>
      <c r="D60" s="48">
        <f>'MIC '!AU5</f>
        <v>0.32844899756088097</v>
      </c>
      <c r="E60" s="48">
        <f>'MIC '!AV5</f>
        <v>0.16633821663897499</v>
      </c>
      <c r="F60" s="48">
        <f>'MIC '!AW5</f>
        <v>0.20283434898692337</v>
      </c>
    </row>
    <row r="61" spans="1:28" x14ac:dyDescent="0.2">
      <c r="A61" s="81">
        <v>3</v>
      </c>
      <c r="B61" s="48">
        <f>'MIC '!AS6</f>
        <v>0.81223232743653184</v>
      </c>
      <c r="C61" s="48">
        <f>'MIC '!AT6</f>
        <v>0.27655172798939659</v>
      </c>
      <c r="D61" s="48">
        <f>'MIC '!AU6</f>
        <v>0.35472491736575129</v>
      </c>
      <c r="E61" s="48">
        <f>'MIC '!AV6</f>
        <v>0.17964527397009269</v>
      </c>
      <c r="F61" s="48">
        <f>'MIC '!AW6</f>
        <v>0.21906109690587708</v>
      </c>
    </row>
    <row r="62" spans="1:28" x14ac:dyDescent="0.2">
      <c r="A62" s="81">
        <v>4</v>
      </c>
      <c r="B62" s="48">
        <f>'MIC '!AS7</f>
        <v>0.87721091363144521</v>
      </c>
      <c r="C62" s="48">
        <f>'MIC '!AT7</f>
        <v>0.29867586622854858</v>
      </c>
      <c r="D62" s="48">
        <f>'MIC '!AU7</f>
        <v>0.38310291075500807</v>
      </c>
      <c r="E62" s="48">
        <f>'MIC '!AV7</f>
        <v>0.19401689588770057</v>
      </c>
      <c r="F62" s="48">
        <f>'MIC '!AW7</f>
        <v>0.23658598465834521</v>
      </c>
    </row>
    <row r="63" spans="1:28" x14ac:dyDescent="0.2">
      <c r="A63" s="81">
        <v>5</v>
      </c>
      <c r="B63" s="48">
        <f>'MIC '!AS8</f>
        <v>0.94738778672196045</v>
      </c>
      <c r="C63" s="48">
        <f>'MIC '!AT8</f>
        <v>0.32256993552683239</v>
      </c>
      <c r="D63" s="48">
        <f>'MIC '!AU8</f>
        <v>0.41375114361540821</v>
      </c>
      <c r="E63" s="48">
        <f>'MIC '!AV8</f>
        <v>0.20953824755871661</v>
      </c>
      <c r="F63" s="48">
        <f>'MIC '!AW8</f>
        <v>0.25551286343101259</v>
      </c>
    </row>
    <row r="64" spans="1:28" x14ac:dyDescent="0.2">
      <c r="A64" s="81">
        <v>6</v>
      </c>
      <c r="B64" s="48">
        <f>'MIC '!AS9</f>
        <v>1.0231788096597176</v>
      </c>
      <c r="C64" s="48">
        <f>'MIC '!AT9</f>
        <v>0.34837553036897861</v>
      </c>
      <c r="D64" s="48">
        <f>'MIC '!AU9</f>
        <v>0.4468512351046412</v>
      </c>
      <c r="E64" s="48">
        <f>'MIC '!AV9</f>
        <v>0.22630130736341353</v>
      </c>
      <c r="F64" s="48">
        <f>'MIC '!AW9</f>
        <v>0.27595389250549379</v>
      </c>
    </row>
    <row r="65" spans="1:6" x14ac:dyDescent="0.2">
      <c r="A65" s="81">
        <v>7</v>
      </c>
      <c r="B65" s="48">
        <f>'MIC '!AS10</f>
        <v>1.1050331144324956</v>
      </c>
      <c r="C65" s="48">
        <f>'MIC '!AT10</f>
        <v>0.37624557279849768</v>
      </c>
      <c r="D65" s="48">
        <f>'MIC '!AU10</f>
        <v>0.48259933391301268</v>
      </c>
      <c r="E65" s="48">
        <f>'MIC '!AV10</f>
        <v>0.24440541195248722</v>
      </c>
      <c r="F65" s="48">
        <f>'MIC '!AW10</f>
        <v>0.29803020390593332</v>
      </c>
    </row>
    <row r="66" spans="1:6" x14ac:dyDescent="0.2">
      <c r="A66" s="81">
        <v>8</v>
      </c>
      <c r="B66" s="48">
        <f>'MIC '!AS11</f>
        <v>1.193435763587096</v>
      </c>
      <c r="C66" s="48">
        <f>'MIC '!AT11</f>
        <v>0.40634521862237666</v>
      </c>
      <c r="D66" s="48">
        <f>'MIC '!AU11</f>
        <v>0.52120728062605304</v>
      </c>
      <c r="E66" s="48">
        <f>'MIC '!AV11</f>
        <v>0.26395784490868568</v>
      </c>
      <c r="F66" s="48">
        <f>'MIC '!AW11</f>
        <v>0.32187262021840757</v>
      </c>
    </row>
    <row r="67" spans="1:6" x14ac:dyDescent="0.2">
      <c r="A67" s="81">
        <v>9</v>
      </c>
      <c r="B67" s="48">
        <f>'MIC '!AS12</f>
        <v>1.2889106246740605</v>
      </c>
      <c r="C67" s="48">
        <f>'MIC '!AT12</f>
        <v>0.43885283611216752</v>
      </c>
      <c r="D67" s="48">
        <f>'MIC '!AU12</f>
        <v>0.56290386307613782</v>
      </c>
      <c r="E67" s="48">
        <f>'MIC '!AV12</f>
        <v>0.28507447250138074</v>
      </c>
      <c r="F67" s="48">
        <f>'MIC '!AW12</f>
        <v>0.34762242983588065</v>
      </c>
    </row>
    <row r="68" spans="1:6" x14ac:dyDescent="0.2">
      <c r="A68" s="81">
        <v>10</v>
      </c>
      <c r="B68" s="48">
        <f>'MIC '!AS13</f>
        <v>1.39202347464799</v>
      </c>
      <c r="C68" s="48">
        <f>'MIC '!AT13</f>
        <v>0.4739610630011406</v>
      </c>
      <c r="D68" s="48">
        <f>'MIC '!AU13</f>
        <v>0.60793617212222928</v>
      </c>
      <c r="E68" s="48">
        <f>'MIC '!AV13</f>
        <v>0.30788043030149137</v>
      </c>
      <c r="F68" s="48">
        <f>'MIC '!AW13</f>
        <v>0.37543222422275124</v>
      </c>
    </row>
    <row r="69" spans="1:6" x14ac:dyDescent="0.2">
      <c r="A69" s="81">
        <v>11</v>
      </c>
      <c r="B69" s="48">
        <f>'MIC '!AS14</f>
        <v>1.5033853526198271</v>
      </c>
      <c r="C69" s="48">
        <f>'MIC '!AT14</f>
        <v>0.51187794804123199</v>
      </c>
      <c r="D69" s="48">
        <f>'MIC '!AU14</f>
        <v>0.65657106589200664</v>
      </c>
      <c r="E69" s="48">
        <f>'MIC '!AV14</f>
        <v>0.33251086472561031</v>
      </c>
      <c r="F69" s="48">
        <f>'MIC '!AW14</f>
        <v>0.40546680216057068</v>
      </c>
    </row>
    <row r="70" spans="1:6" x14ac:dyDescent="0.2">
      <c r="A70" s="81">
        <v>12</v>
      </c>
      <c r="B70" s="48">
        <f>'MIC '!AS15</f>
        <v>0.80036698796177985</v>
      </c>
      <c r="C70" s="48">
        <f>'MIC '!AT15</f>
        <v>0.27251177535013177</v>
      </c>
      <c r="D70" s="48">
        <f>'MIC '!AU15</f>
        <v>0.35454837558169428</v>
      </c>
      <c r="E70" s="48">
        <f>'MIC '!AV15</f>
        <v>0.17955586695182982</v>
      </c>
      <c r="F70" s="48">
        <f>'MIC '!AW15</f>
        <v>0.21895207316671481</v>
      </c>
    </row>
    <row r="71" spans="1:6" x14ac:dyDescent="0.2">
      <c r="A71" s="81">
        <v>13</v>
      </c>
      <c r="B71" s="48">
        <f>'MIC '!AS16</f>
        <v>0.54045423011368932</v>
      </c>
      <c r="C71" s="48">
        <f>'MIC '!AT16</f>
        <v>6.3122166298808666E-2</v>
      </c>
      <c r="D71" s="48">
        <f>'MIC '!AU16</f>
        <v>0.12258402648520959</v>
      </c>
      <c r="E71" s="48">
        <f>'MIC '!AV16</f>
        <v>6.3016962688310516E-2</v>
      </c>
      <c r="F71" s="48">
        <f>'MIC '!AW16</f>
        <v>9.2800494586760138E-2</v>
      </c>
    </row>
    <row r="72" spans="1:6" x14ac:dyDescent="0.2">
      <c r="A72" s="81">
        <v>14</v>
      </c>
      <c r="B72" s="48">
        <f>'MIC '!AS17</f>
        <v>0.58369056852278389</v>
      </c>
      <c r="C72" s="48">
        <f>'MIC '!AT17</f>
        <v>6.8171939602713325E-2</v>
      </c>
      <c r="D72" s="48">
        <f>'MIC '!AU17</f>
        <v>0.13239074860402622</v>
      </c>
      <c r="E72" s="48">
        <f>'MIC '!AV17</f>
        <v>6.8058319703375364E-2</v>
      </c>
      <c r="F72" s="48">
        <f>'MIC '!AW17</f>
        <v>0.10022453415370085</v>
      </c>
    </row>
    <row r="73" spans="1:6" x14ac:dyDescent="0.2">
      <c r="A73" s="81">
        <v>15</v>
      </c>
      <c r="B73" s="48">
        <f>'MIC '!AS18</f>
        <v>0.63038581400460636</v>
      </c>
      <c r="C73" s="48">
        <f>'MIC '!AT18</f>
        <v>7.3625694770930339E-2</v>
      </c>
      <c r="D73" s="48">
        <f>'MIC '!AU18</f>
        <v>0.14298200849234829</v>
      </c>
      <c r="E73" s="48">
        <f>'MIC '!AV18</f>
        <v>7.3502985279645397E-2</v>
      </c>
      <c r="F73" s="48">
        <f>'MIC '!AW18</f>
        <v>0.10824249688599689</v>
      </c>
    </row>
    <row r="74" spans="1:6" x14ac:dyDescent="0.2">
      <c r="A74" s="81">
        <v>16</v>
      </c>
      <c r="B74" s="48">
        <f>'MIC '!AS19</f>
        <v>0.68081667912497623</v>
      </c>
      <c r="C74" s="48">
        <f>'MIC '!AT19</f>
        <v>7.9515750352604747E-2</v>
      </c>
      <c r="D74" s="48">
        <f>'MIC '!AU19</f>
        <v>0.15442056917173641</v>
      </c>
      <c r="E74" s="48">
        <f>'MIC '!AV19</f>
        <v>7.9383224102017064E-2</v>
      </c>
      <c r="F74" s="48">
        <f>'MIC '!AW19</f>
        <v>0.11690189663687682</v>
      </c>
    </row>
    <row r="75" spans="1:6" x14ac:dyDescent="0.2">
      <c r="A75" s="81">
        <v>17</v>
      </c>
      <c r="B75" s="48">
        <f>'MIC '!AS20</f>
        <v>0.73528201345497246</v>
      </c>
      <c r="C75" s="48">
        <f>'MIC '!AT20</f>
        <v>8.5877010380813246E-2</v>
      </c>
      <c r="D75" s="48">
        <f>'MIC '!AU20</f>
        <v>0.16677421470547496</v>
      </c>
      <c r="E75" s="48">
        <f>'MIC '!AV20</f>
        <v>8.5733882030178274E-2</v>
      </c>
      <c r="F75" s="48">
        <f>'MIC '!AW20</f>
        <v>0.12625404836782672</v>
      </c>
    </row>
    <row r="76" spans="1:6" x14ac:dyDescent="0.2">
      <c r="A76" s="81">
        <v>18</v>
      </c>
      <c r="B76" s="48">
        <f>'MIC '!AS21</f>
        <v>0.78622915726329934</v>
      </c>
      <c r="C76" s="48">
        <f>'MIC '!AT21</f>
        <v>9.1827364554637747E-2</v>
      </c>
      <c r="D76" s="48">
        <f>'MIC '!AU21</f>
        <v>0.18011615188191088</v>
      </c>
      <c r="E76" s="48">
        <f>'MIC '!AV21</f>
        <v>9.2592592592592671E-2</v>
      </c>
      <c r="F76" s="48">
        <f>'MIC '!AW21</f>
        <v>0.13635437223725128</v>
      </c>
    </row>
    <row r="77" spans="1:6" x14ac:dyDescent="0.2">
      <c r="A77" s="81">
        <v>19</v>
      </c>
      <c r="B77" s="48">
        <f>'MIC '!AS22</f>
        <v>1.2638499480663867</v>
      </c>
      <c r="C77" s="48">
        <f>'MIC '!AT22</f>
        <v>0</v>
      </c>
      <c r="D77" s="48">
        <f>'MIC '!AU22</f>
        <v>0.1575424067207763</v>
      </c>
      <c r="E77" s="48">
        <f>'MIC '!AV22</f>
        <v>0</v>
      </c>
      <c r="F77" s="48">
        <f>'MIC '!AW22</f>
        <v>7.8771203360388148E-2</v>
      </c>
    </row>
    <row r="78" spans="1:6" x14ac:dyDescent="0.2">
      <c r="A78" s="81">
        <v>20</v>
      </c>
      <c r="B78" s="48">
        <f>'MIC '!AS23</f>
        <v>1.3649579439116977</v>
      </c>
      <c r="C78" s="48">
        <f>'MIC '!AT23</f>
        <v>0</v>
      </c>
      <c r="D78" s="48">
        <f>'MIC '!AU23</f>
        <v>0.1701457992584384</v>
      </c>
      <c r="E78" s="48">
        <f>'MIC '!AV23</f>
        <v>0</v>
      </c>
      <c r="F78" s="48">
        <f>'MIC '!AW23</f>
        <v>8.5072899629219198E-2</v>
      </c>
    </row>
    <row r="79" spans="1:6" x14ac:dyDescent="0.2">
      <c r="A79" s="81">
        <v>21</v>
      </c>
      <c r="B79" s="48">
        <f>'MIC '!AS24</f>
        <v>1.4741545794246338</v>
      </c>
      <c r="C79" s="48">
        <f>'MIC '!AT24</f>
        <v>0</v>
      </c>
      <c r="D79" s="48">
        <f>'MIC '!AU24</f>
        <v>0.18375746319911351</v>
      </c>
      <c r="E79" s="48">
        <f>'MIC '!AV24</f>
        <v>0</v>
      </c>
      <c r="F79" s="48">
        <f>'MIC '!AW24</f>
        <v>9.1878731599556757E-2</v>
      </c>
    </row>
    <row r="80" spans="1:6" x14ac:dyDescent="0.2">
      <c r="A80" s="81">
        <v>22</v>
      </c>
      <c r="B80" s="48">
        <f>'MIC '!AS25</f>
        <v>1.5920869457786051</v>
      </c>
      <c r="C80" s="48">
        <f>'MIC '!AT25</f>
        <v>0</v>
      </c>
      <c r="D80" s="48">
        <f>'MIC '!AU25</f>
        <v>0.19845806025504267</v>
      </c>
      <c r="E80" s="48">
        <f>'MIC '!AV25</f>
        <v>0</v>
      </c>
      <c r="F80" s="48">
        <f>'MIC '!AW25</f>
        <v>9.9229030127521337E-2</v>
      </c>
    </row>
    <row r="81" spans="1:28" x14ac:dyDescent="0.2">
      <c r="A81" s="81">
        <v>23</v>
      </c>
      <c r="B81" s="48">
        <f>'MIC '!AS26</f>
        <v>1.7194539014408905</v>
      </c>
      <c r="C81" s="48">
        <f>'MIC '!AT26</f>
        <v>0</v>
      </c>
      <c r="D81" s="48">
        <f>'MIC '!AU26</f>
        <v>0.21433470507544569</v>
      </c>
      <c r="E81" s="48">
        <f>'MIC '!AV26</f>
        <v>0</v>
      </c>
      <c r="F81" s="48">
        <f>'MIC '!AW26</f>
        <v>0.10716735253772285</v>
      </c>
    </row>
    <row r="82" spans="1:28" x14ac:dyDescent="0.2">
      <c r="A82" s="81">
        <v>24</v>
      </c>
      <c r="B82" s="48">
        <f>'MIC '!AS27</f>
        <v>1.8264840182648576</v>
      </c>
      <c r="C82" s="48">
        <f>'MIC '!AT27</f>
        <v>0</v>
      </c>
      <c r="D82" s="48">
        <f>'MIC '!AU27</f>
        <v>0.23148148148148168</v>
      </c>
      <c r="E82" s="48">
        <f>'MIC '!AV27</f>
        <v>0</v>
      </c>
      <c r="F82" s="48">
        <f>'MIC '!AW27</f>
        <v>0.11574074074074084</v>
      </c>
    </row>
    <row r="84" spans="1:28" x14ac:dyDescent="0.2">
      <c r="B84" s="71" t="s">
        <v>72</v>
      </c>
      <c r="C84" s="71" t="s">
        <v>4</v>
      </c>
      <c r="D84" s="71" t="s">
        <v>3</v>
      </c>
      <c r="E84" s="71">
        <v>1</v>
      </c>
      <c r="F84" s="71">
        <v>2</v>
      </c>
      <c r="G84" s="71">
        <v>3</v>
      </c>
      <c r="H84" s="71">
        <v>4</v>
      </c>
      <c r="I84" s="71">
        <v>5</v>
      </c>
      <c r="J84" s="71">
        <v>6</v>
      </c>
      <c r="K84" s="71">
        <v>7</v>
      </c>
      <c r="L84" s="71">
        <v>8</v>
      </c>
      <c r="M84" s="71">
        <v>9</v>
      </c>
      <c r="N84" s="71">
        <v>10</v>
      </c>
      <c r="O84" s="71">
        <v>11</v>
      </c>
      <c r="P84" s="71">
        <v>12</v>
      </c>
      <c r="Q84" s="71">
        <v>13</v>
      </c>
      <c r="R84" s="71">
        <v>14</v>
      </c>
      <c r="S84" s="71">
        <v>15</v>
      </c>
      <c r="T84" s="71">
        <v>16</v>
      </c>
      <c r="U84" s="71">
        <v>17</v>
      </c>
      <c r="V84" s="71">
        <v>18</v>
      </c>
      <c r="W84" s="71">
        <v>19</v>
      </c>
      <c r="X84" s="71">
        <v>20</v>
      </c>
      <c r="Y84" s="71"/>
      <c r="Z84" s="71"/>
      <c r="AA84" s="71"/>
      <c r="AB84" s="71"/>
    </row>
    <row r="85" spans="1:28" x14ac:dyDescent="0.2">
      <c r="B85" s="71"/>
      <c r="C85" s="71" t="s">
        <v>4</v>
      </c>
      <c r="D85" s="71" t="s">
        <v>10</v>
      </c>
      <c r="E85" s="72">
        <v>0.67540307863206805</v>
      </c>
      <c r="F85" s="72">
        <v>0.75206696984864008</v>
      </c>
      <c r="G85" s="72">
        <v>0.81223232743653184</v>
      </c>
      <c r="H85" s="72">
        <v>0.87721091363144521</v>
      </c>
      <c r="I85" s="72">
        <v>0.94738778672196045</v>
      </c>
      <c r="J85" s="72">
        <v>1.0231788096597176</v>
      </c>
      <c r="K85" s="72">
        <v>1.1050331144324956</v>
      </c>
      <c r="L85" s="72">
        <v>1.193435763587096</v>
      </c>
      <c r="M85" s="72">
        <v>1.2889106246740605</v>
      </c>
      <c r="N85" s="72">
        <v>1.39202347464799</v>
      </c>
      <c r="O85" s="72">
        <v>1.5033853526198271</v>
      </c>
      <c r="P85" s="72">
        <v>0.80036698796177985</v>
      </c>
      <c r="Q85" s="72">
        <v>0.54045423011368932</v>
      </c>
      <c r="R85" s="72">
        <v>0.58369056852278389</v>
      </c>
      <c r="S85" s="72">
        <v>0.63038581400460636</v>
      </c>
      <c r="T85" s="72">
        <v>0.68081667912497623</v>
      </c>
      <c r="U85" s="72">
        <v>0.73528201345497246</v>
      </c>
      <c r="V85" s="72">
        <v>0.78622915726329934</v>
      </c>
      <c r="W85" s="72">
        <v>1.2638499480663867</v>
      </c>
      <c r="X85" s="72">
        <v>1.3649579439116977</v>
      </c>
      <c r="Y85" s="72">
        <v>1.4741545794246338</v>
      </c>
      <c r="Z85" s="72">
        <v>1.5920869457786051</v>
      </c>
      <c r="AA85" s="72">
        <v>1.7194539014408905</v>
      </c>
      <c r="AB85" s="72">
        <v>1.8264840182648576</v>
      </c>
    </row>
    <row r="86" spans="1:28" x14ac:dyDescent="0.2">
      <c r="B86" s="71"/>
      <c r="C86" s="71" t="s">
        <v>4</v>
      </c>
      <c r="D86" s="71" t="s">
        <v>11</v>
      </c>
      <c r="E86" s="72">
        <v>0.23709853222684915</v>
      </c>
      <c r="F86" s="72">
        <v>0.25606641480499642</v>
      </c>
      <c r="G86" s="72">
        <v>0.27655172798939659</v>
      </c>
      <c r="H86" s="72">
        <v>0.29867586622854858</v>
      </c>
      <c r="I86" s="72">
        <v>0.32256993552683239</v>
      </c>
      <c r="J86" s="72">
        <v>0.34837553036897861</v>
      </c>
      <c r="K86" s="72">
        <v>0.37624557279849768</v>
      </c>
      <c r="L86" s="72">
        <v>0.40634521862237666</v>
      </c>
      <c r="M86" s="72">
        <v>0.43885283611216752</v>
      </c>
      <c r="N86" s="72">
        <v>0.4739610630011406</v>
      </c>
      <c r="O86" s="72">
        <v>0.51187794804123199</v>
      </c>
      <c r="P86" s="72">
        <v>0.27251177535013177</v>
      </c>
      <c r="Q86" s="72">
        <v>6.3122166298808666E-2</v>
      </c>
      <c r="R86" s="72">
        <v>6.8171939602713325E-2</v>
      </c>
      <c r="S86" s="72">
        <v>7.3625694770930339E-2</v>
      </c>
      <c r="T86" s="72">
        <v>7.9515750352604747E-2</v>
      </c>
      <c r="U86" s="72">
        <v>8.5877010380813246E-2</v>
      </c>
      <c r="V86" s="72">
        <v>9.1827364554637747E-2</v>
      </c>
      <c r="W86" s="72">
        <v>0</v>
      </c>
      <c r="X86" s="72">
        <v>0</v>
      </c>
      <c r="Y86" s="72">
        <v>0</v>
      </c>
      <c r="Z86" s="72">
        <v>0</v>
      </c>
      <c r="AA86" s="72">
        <v>0</v>
      </c>
      <c r="AB86" s="72">
        <v>0</v>
      </c>
    </row>
    <row r="87" spans="1:28" x14ac:dyDescent="0.2">
      <c r="B87" s="71"/>
      <c r="C87" s="71" t="s">
        <v>4</v>
      </c>
      <c r="D87" s="71" t="s">
        <v>12</v>
      </c>
      <c r="E87" s="72">
        <v>0.30411944218600095</v>
      </c>
      <c r="F87" s="72">
        <v>0.32844899756088097</v>
      </c>
      <c r="G87" s="72">
        <v>0.35472491736575129</v>
      </c>
      <c r="H87" s="72">
        <v>0.38310291075500807</v>
      </c>
      <c r="I87" s="72">
        <v>0.41375114361540821</v>
      </c>
      <c r="J87" s="72">
        <v>0.4468512351046412</v>
      </c>
      <c r="K87" s="72">
        <v>0.48259933391301268</v>
      </c>
      <c r="L87" s="72">
        <v>0.52120728062605304</v>
      </c>
      <c r="M87" s="72">
        <v>0.56290386307613782</v>
      </c>
      <c r="N87" s="72">
        <v>0.60793617212222928</v>
      </c>
      <c r="O87" s="72">
        <v>0.65657106589200664</v>
      </c>
      <c r="P87" s="72">
        <v>0.35454837558169428</v>
      </c>
      <c r="Q87" s="72">
        <v>0.12258402648520959</v>
      </c>
      <c r="R87" s="72">
        <v>0.13239074860402622</v>
      </c>
      <c r="S87" s="72">
        <v>0.14298200849234829</v>
      </c>
      <c r="T87" s="72">
        <v>0.15442056917173641</v>
      </c>
      <c r="U87" s="72">
        <v>0.16677421470547496</v>
      </c>
      <c r="V87" s="72">
        <v>0.18011615188191088</v>
      </c>
      <c r="W87" s="72">
        <v>0.1575424067207763</v>
      </c>
      <c r="X87" s="72">
        <v>0.1701457992584384</v>
      </c>
      <c r="Y87" s="72">
        <v>0.18375746319911351</v>
      </c>
      <c r="Z87" s="72">
        <v>0.19845806025504267</v>
      </c>
      <c r="AA87" s="72">
        <v>0.21433470507544569</v>
      </c>
      <c r="AB87" s="72">
        <v>0.23148148148148168</v>
      </c>
    </row>
    <row r="88" spans="1:28" x14ac:dyDescent="0.2">
      <c r="B88" s="71"/>
      <c r="C88" s="71" t="s">
        <v>4</v>
      </c>
      <c r="D88" s="71" t="s">
        <v>14</v>
      </c>
      <c r="E88" s="72">
        <v>0.15401686725831029</v>
      </c>
      <c r="F88" s="72">
        <v>0.16633821663897499</v>
      </c>
      <c r="G88" s="72">
        <v>0.17964527397009269</v>
      </c>
      <c r="H88" s="72">
        <v>0.19401689588770057</v>
      </c>
      <c r="I88" s="72">
        <v>0.20953824755871661</v>
      </c>
      <c r="J88" s="72">
        <v>0.22630130736341353</v>
      </c>
      <c r="K88" s="72">
        <v>0.24440541195248722</v>
      </c>
      <c r="L88" s="72">
        <v>0.26395784490868568</v>
      </c>
      <c r="M88" s="72">
        <v>0.28507447250138074</v>
      </c>
      <c r="N88" s="72">
        <v>0.30788043030149137</v>
      </c>
      <c r="O88" s="72">
        <v>0.33251086472561031</v>
      </c>
      <c r="P88" s="72">
        <v>0.17955586695182982</v>
      </c>
      <c r="Q88" s="72">
        <v>6.3016962688310516E-2</v>
      </c>
      <c r="R88" s="72">
        <v>6.8058319703375364E-2</v>
      </c>
      <c r="S88" s="72">
        <v>7.3502985279645397E-2</v>
      </c>
      <c r="T88" s="72">
        <v>7.9383224102017064E-2</v>
      </c>
      <c r="U88" s="72">
        <v>8.5733882030178274E-2</v>
      </c>
      <c r="V88" s="72">
        <v>9.2592592592592671E-2</v>
      </c>
      <c r="W88" s="72">
        <v>0</v>
      </c>
      <c r="X88" s="72">
        <v>0</v>
      </c>
      <c r="Y88" s="72">
        <v>0</v>
      </c>
      <c r="Z88" s="72">
        <v>0</v>
      </c>
      <c r="AA88" s="72">
        <v>0</v>
      </c>
      <c r="AB88" s="72">
        <v>0</v>
      </c>
    </row>
    <row r="89" spans="1:28" x14ac:dyDescent="0.2">
      <c r="B89" s="71"/>
      <c r="C89" s="71" t="s">
        <v>4</v>
      </c>
      <c r="D89" s="71" t="s">
        <v>15</v>
      </c>
      <c r="E89" s="72">
        <v>0.18780958239529941</v>
      </c>
      <c r="F89" s="72">
        <v>0.20283434898692337</v>
      </c>
      <c r="G89" s="72">
        <v>0.21906109690587708</v>
      </c>
      <c r="H89" s="72">
        <v>0.23658598465834521</v>
      </c>
      <c r="I89" s="72">
        <v>0.25551286343101259</v>
      </c>
      <c r="J89" s="72">
        <v>0.27595389250549379</v>
      </c>
      <c r="K89" s="72">
        <v>0.29803020390593332</v>
      </c>
      <c r="L89" s="72">
        <v>0.32187262021840757</v>
      </c>
      <c r="M89" s="72">
        <v>0.34762242983588065</v>
      </c>
      <c r="N89" s="72">
        <v>0.37543222422275124</v>
      </c>
      <c r="O89" s="72">
        <v>0.40546680216057068</v>
      </c>
      <c r="P89" s="72">
        <v>0.21895207316671481</v>
      </c>
      <c r="Q89" s="72">
        <v>9.2800494586760138E-2</v>
      </c>
      <c r="R89" s="72">
        <v>0.10022453415370085</v>
      </c>
      <c r="S89" s="72">
        <v>0.10824249688599689</v>
      </c>
      <c r="T89" s="72">
        <v>0.11690189663687682</v>
      </c>
      <c r="U89" s="72">
        <v>0.12625404836782672</v>
      </c>
      <c r="V89" s="72">
        <v>0.13635437223725128</v>
      </c>
      <c r="W89" s="72">
        <v>7.8771203360388148E-2</v>
      </c>
      <c r="X89" s="72">
        <v>8.5072899629219198E-2</v>
      </c>
      <c r="Y89" s="72">
        <v>9.1878731599556757E-2</v>
      </c>
      <c r="Z89" s="72">
        <v>9.9229030127521337E-2</v>
      </c>
      <c r="AA89" s="72">
        <v>0.10716735253772285</v>
      </c>
      <c r="AB89" s="72">
        <v>0.11574074074074084</v>
      </c>
    </row>
    <row r="90" spans="1:28" ht="38.25" x14ac:dyDescent="0.2">
      <c r="B90" s="75" t="s">
        <v>61</v>
      </c>
      <c r="C90" s="76" t="s">
        <v>4</v>
      </c>
      <c r="D90" s="70" t="s">
        <v>10</v>
      </c>
      <c r="E90" s="76">
        <v>6</v>
      </c>
      <c r="F90" s="76">
        <v>5.8194444444444002</v>
      </c>
      <c r="G90" s="76">
        <v>5.8194444444444002</v>
      </c>
      <c r="H90" s="76">
        <v>5.8194444444444571</v>
      </c>
      <c r="I90" s="76">
        <v>5.8194444444444571</v>
      </c>
      <c r="J90" s="76">
        <v>5.8194444444444571</v>
      </c>
      <c r="K90" s="76">
        <v>5.8194444444444571</v>
      </c>
      <c r="L90" s="76">
        <v>5.8194444444444571</v>
      </c>
      <c r="M90" s="76">
        <v>5.8194444444444571</v>
      </c>
      <c r="N90" s="76">
        <v>5.8194444444444571</v>
      </c>
      <c r="O90" s="76">
        <v>5.8194444444444571</v>
      </c>
      <c r="P90" s="76">
        <v>11.80555555555577</v>
      </c>
      <c r="Q90" s="76">
        <v>16.638888888888914</v>
      </c>
      <c r="R90" s="76">
        <v>16.638888888888914</v>
      </c>
      <c r="S90" s="76">
        <v>16.638888888888914</v>
      </c>
      <c r="T90" s="76">
        <v>16.638888888888914</v>
      </c>
      <c r="U90" s="76">
        <v>16.638888888888914</v>
      </c>
      <c r="V90" s="76">
        <v>16.805555555555429</v>
      </c>
      <c r="W90" s="76">
        <v>9.9722222222222854</v>
      </c>
      <c r="X90" s="76">
        <v>9.9722222222222854</v>
      </c>
      <c r="Y90" s="76">
        <v>9.9722222222222854</v>
      </c>
      <c r="Z90" s="76">
        <v>9.9722222222222854</v>
      </c>
      <c r="AA90" s="76">
        <v>9.9722222222222854</v>
      </c>
      <c r="AB90" s="76">
        <v>10.1388888888888</v>
      </c>
    </row>
    <row r="91" spans="1:28" x14ac:dyDescent="0.2">
      <c r="B91" s="70"/>
      <c r="C91" s="76" t="s">
        <v>4</v>
      </c>
      <c r="D91" s="70" t="s">
        <v>11</v>
      </c>
      <c r="E91" s="76">
        <v>29.097222222222172</v>
      </c>
      <c r="F91" s="76">
        <v>29.097222222222172</v>
      </c>
      <c r="G91" s="76">
        <v>29.097222222222172</v>
      </c>
      <c r="H91" s="76">
        <v>29.097222222222172</v>
      </c>
      <c r="I91" s="76">
        <v>29.097222222222172</v>
      </c>
      <c r="J91" s="76">
        <v>29.097222222222172</v>
      </c>
      <c r="K91" s="76">
        <v>29.097222222222172</v>
      </c>
      <c r="L91" s="76">
        <v>29.097222222222172</v>
      </c>
      <c r="M91" s="76">
        <v>29.097222222222172</v>
      </c>
      <c r="N91" s="76">
        <v>29.097222222222172</v>
      </c>
      <c r="O91" s="76">
        <v>29.097222222222172</v>
      </c>
      <c r="P91" s="76">
        <v>59.027777777779193</v>
      </c>
      <c r="Q91" s="76">
        <v>83.194444444444343</v>
      </c>
      <c r="R91" s="76">
        <v>83.194444444444343</v>
      </c>
      <c r="S91" s="76">
        <v>83.194444444444343</v>
      </c>
      <c r="T91" s="76">
        <v>83.194444444444343</v>
      </c>
      <c r="U91" s="76">
        <v>83.194444444444343</v>
      </c>
      <c r="V91" s="76">
        <v>84.027777777777374</v>
      </c>
      <c r="W91" s="76">
        <v>49.861111111111313</v>
      </c>
      <c r="X91" s="76">
        <v>49.861111111111313</v>
      </c>
      <c r="Y91" s="76">
        <v>49.861111111111313</v>
      </c>
      <c r="Z91" s="76">
        <v>49.861111111111313</v>
      </c>
      <c r="AA91" s="76">
        <v>49.861111111111313</v>
      </c>
      <c r="AB91" s="76">
        <v>50.694444444443889</v>
      </c>
    </row>
    <row r="92" spans="1:28" x14ac:dyDescent="0.2">
      <c r="B92" s="70"/>
      <c r="C92" s="76" t="s">
        <v>4</v>
      </c>
      <c r="D92" s="70" t="s">
        <v>12</v>
      </c>
      <c r="E92" s="76">
        <v>23.333333333333258</v>
      </c>
      <c r="F92" s="76">
        <v>23.333333333333258</v>
      </c>
      <c r="G92" s="76">
        <v>23.333333333333258</v>
      </c>
      <c r="H92" s="76">
        <v>23.333333333333485</v>
      </c>
      <c r="I92" s="76">
        <v>23.333333333333485</v>
      </c>
      <c r="J92" s="76">
        <v>23.333333333333485</v>
      </c>
      <c r="K92" s="76">
        <v>23.333333333333485</v>
      </c>
      <c r="L92" s="76">
        <v>23.333333333333485</v>
      </c>
      <c r="M92" s="76">
        <v>23.333333333333485</v>
      </c>
      <c r="N92" s="76">
        <v>23.333333333333485</v>
      </c>
      <c r="O92" s="76">
        <v>23.333333333333485</v>
      </c>
      <c r="P92" s="76">
        <v>46.666666666665606</v>
      </c>
      <c r="Q92" s="76">
        <v>66.666666666666515</v>
      </c>
      <c r="R92" s="76">
        <v>66.666666666666515</v>
      </c>
      <c r="S92" s="76">
        <v>66.666666666666515</v>
      </c>
      <c r="T92" s="76">
        <v>66.666666666666515</v>
      </c>
      <c r="U92" s="76">
        <v>66.666666666666515</v>
      </c>
      <c r="V92" s="76">
        <v>66.666666666667425</v>
      </c>
      <c r="W92" s="76">
        <v>40</v>
      </c>
      <c r="X92" s="76">
        <v>40</v>
      </c>
      <c r="Y92" s="76">
        <v>40</v>
      </c>
      <c r="Z92" s="76">
        <v>40</v>
      </c>
      <c r="AA92" s="76">
        <v>40</v>
      </c>
      <c r="AB92" s="76">
        <v>40</v>
      </c>
    </row>
    <row r="93" spans="1:28" x14ac:dyDescent="0.2">
      <c r="B93" s="70"/>
      <c r="C93" s="76" t="s">
        <v>4</v>
      </c>
      <c r="D93" s="70" t="s">
        <v>14</v>
      </c>
      <c r="E93" s="76">
        <v>35</v>
      </c>
      <c r="F93" s="76">
        <v>35</v>
      </c>
      <c r="G93" s="76">
        <v>35</v>
      </c>
      <c r="H93" s="76">
        <v>35</v>
      </c>
      <c r="I93" s="76">
        <v>35</v>
      </c>
      <c r="J93" s="76">
        <v>35</v>
      </c>
      <c r="K93" s="76">
        <v>35</v>
      </c>
      <c r="L93" s="76">
        <v>35</v>
      </c>
      <c r="M93" s="76">
        <v>35</v>
      </c>
      <c r="N93" s="76">
        <v>35</v>
      </c>
      <c r="O93" s="76">
        <v>35</v>
      </c>
      <c r="P93" s="76">
        <v>70</v>
      </c>
      <c r="Q93" s="76">
        <v>100</v>
      </c>
      <c r="R93" s="76">
        <v>100</v>
      </c>
      <c r="S93" s="76">
        <v>100</v>
      </c>
      <c r="T93" s="76">
        <v>100</v>
      </c>
      <c r="U93" s="76">
        <v>100</v>
      </c>
      <c r="V93" s="76">
        <v>100</v>
      </c>
      <c r="W93" s="76">
        <v>60</v>
      </c>
      <c r="X93" s="76">
        <v>60</v>
      </c>
      <c r="Y93" s="76">
        <v>60</v>
      </c>
      <c r="Z93" s="76">
        <v>60</v>
      </c>
      <c r="AA93" s="76">
        <v>60</v>
      </c>
      <c r="AB93" s="76">
        <v>60</v>
      </c>
    </row>
    <row r="94" spans="1:28" x14ac:dyDescent="0.2">
      <c r="B94" s="70"/>
      <c r="C94" s="76" t="s">
        <v>4</v>
      </c>
      <c r="D94" s="70" t="s">
        <v>15</v>
      </c>
      <c r="E94" s="76">
        <v>46.666666666666515</v>
      </c>
      <c r="F94" s="76">
        <v>46.666666666666515</v>
      </c>
      <c r="G94" s="76">
        <v>46.666666666666515</v>
      </c>
      <c r="H94" s="76">
        <v>46.66666666666697</v>
      </c>
      <c r="I94" s="76">
        <v>46.66666666666697</v>
      </c>
      <c r="J94" s="76">
        <v>46.66666666666697</v>
      </c>
      <c r="K94" s="76">
        <v>46.66666666666697</v>
      </c>
      <c r="L94" s="76">
        <v>46.66666666666697</v>
      </c>
      <c r="M94" s="76">
        <v>46.66666666666697</v>
      </c>
      <c r="N94" s="76">
        <v>46.66666666666697</v>
      </c>
      <c r="O94" s="76">
        <v>46.66666666666697</v>
      </c>
      <c r="P94" s="76">
        <v>93.333333333331211</v>
      </c>
      <c r="Q94" s="76">
        <v>133.33333333333303</v>
      </c>
      <c r="R94" s="76">
        <v>133.33333333333303</v>
      </c>
      <c r="S94" s="76">
        <v>133.33333333333303</v>
      </c>
      <c r="T94" s="76">
        <v>133.33333333333303</v>
      </c>
      <c r="U94" s="76">
        <v>133.33333333333303</v>
      </c>
      <c r="V94" s="76">
        <v>133.33333333333485</v>
      </c>
      <c r="W94" s="76">
        <v>80</v>
      </c>
      <c r="X94" s="76">
        <v>80</v>
      </c>
      <c r="Y94" s="76">
        <v>80</v>
      </c>
      <c r="Z94" s="76">
        <v>80</v>
      </c>
      <c r="AA94" s="76">
        <v>80</v>
      </c>
      <c r="AB94" s="76">
        <v>80</v>
      </c>
    </row>
    <row r="95" spans="1:28" x14ac:dyDescent="0.2">
      <c r="B95" s="70"/>
      <c r="C95" s="76"/>
      <c r="D95" s="76" t="s">
        <v>0</v>
      </c>
      <c r="E95" s="77">
        <f>SUM(E90:E94)</f>
        <v>140.09722222222194</v>
      </c>
      <c r="F95" s="77">
        <f t="shared" ref="F95:AB95" si="8">SUM(F90:F94)</f>
        <v>139.91666666666634</v>
      </c>
      <c r="G95" s="77">
        <f t="shared" si="8"/>
        <v>139.91666666666634</v>
      </c>
      <c r="H95" s="77">
        <f t="shared" si="8"/>
        <v>139.91666666666708</v>
      </c>
      <c r="I95" s="77">
        <f t="shared" si="8"/>
        <v>139.91666666666708</v>
      </c>
      <c r="J95" s="77">
        <f t="shared" si="8"/>
        <v>139.91666666666708</v>
      </c>
      <c r="K95" s="77">
        <f t="shared" si="8"/>
        <v>139.91666666666708</v>
      </c>
      <c r="L95" s="77">
        <f t="shared" si="8"/>
        <v>139.91666666666708</v>
      </c>
      <c r="M95" s="77">
        <f t="shared" si="8"/>
        <v>139.91666666666708</v>
      </c>
      <c r="N95" s="77">
        <f t="shared" si="8"/>
        <v>139.91666666666708</v>
      </c>
      <c r="O95" s="77">
        <f t="shared" si="8"/>
        <v>139.91666666666708</v>
      </c>
      <c r="P95" s="77">
        <f t="shared" si="8"/>
        <v>280.83333333333178</v>
      </c>
      <c r="Q95" s="77">
        <f t="shared" si="8"/>
        <v>399.8333333333328</v>
      </c>
      <c r="R95" s="77">
        <f t="shared" si="8"/>
        <v>399.8333333333328</v>
      </c>
      <c r="S95" s="77">
        <f t="shared" si="8"/>
        <v>399.8333333333328</v>
      </c>
      <c r="T95" s="77">
        <f t="shared" si="8"/>
        <v>399.8333333333328</v>
      </c>
      <c r="U95" s="77">
        <f t="shared" si="8"/>
        <v>399.8333333333328</v>
      </c>
      <c r="V95" s="77">
        <f t="shared" si="8"/>
        <v>400.83333333333508</v>
      </c>
      <c r="W95" s="77">
        <f t="shared" si="8"/>
        <v>239.8333333333336</v>
      </c>
      <c r="X95" s="77">
        <f t="shared" si="8"/>
        <v>239.8333333333336</v>
      </c>
      <c r="Y95" s="77">
        <f t="shared" si="8"/>
        <v>239.8333333333336</v>
      </c>
      <c r="Z95" s="77">
        <f t="shared" si="8"/>
        <v>239.8333333333336</v>
      </c>
      <c r="AA95" s="77">
        <f t="shared" si="8"/>
        <v>239.8333333333336</v>
      </c>
      <c r="AB95" s="77">
        <f t="shared" si="8"/>
        <v>240.83333333333269</v>
      </c>
    </row>
    <row r="96" spans="1:28" x14ac:dyDescent="0.2">
      <c r="B96" s="74" t="s">
        <v>29</v>
      </c>
      <c r="C96" s="73" t="s">
        <v>4</v>
      </c>
      <c r="D96" s="74"/>
      <c r="E96" s="78">
        <f>E85*E90</f>
        <v>4.0524184717924081</v>
      </c>
      <c r="F96" s="78">
        <f>F85*F90</f>
        <v>4.3766119495358025</v>
      </c>
      <c r="G96" s="78">
        <f>G85*G90</f>
        <v>4.7267409054986702</v>
      </c>
      <c r="H96" s="78">
        <f>H85*H90</f>
        <v>5.1048801779385604</v>
      </c>
      <c r="I96" s="78">
        <f>I85*I90</f>
        <v>5.5132705921736429</v>
      </c>
      <c r="J96" s="78">
        <f>J85*J90</f>
        <v>5.9543322395475364</v>
      </c>
      <c r="K96" s="78">
        <f>K85*K90</f>
        <v>6.4306788187113426</v>
      </c>
      <c r="L96" s="78">
        <f>L85*L90</f>
        <v>6.9451331242082546</v>
      </c>
      <c r="M96" s="78">
        <f>M85*M90</f>
        <v>7.5007437741448957</v>
      </c>
      <c r="N96" s="78">
        <f>N85*N90</f>
        <v>8.1008032760765154</v>
      </c>
      <c r="O96" s="78">
        <f>O85*O90</f>
        <v>8.7488675381626244</v>
      </c>
      <c r="P96" s="78">
        <f>P85*P90</f>
        <v>9.4487769412156286</v>
      </c>
      <c r="Q96" s="78">
        <f>Q85*Q90</f>
        <v>8.9925578843916778</v>
      </c>
      <c r="R96" s="78">
        <f>R85*R90</f>
        <v>9.7119625151430018</v>
      </c>
      <c r="S96" s="78">
        <f>S85*S90</f>
        <v>10.488919516354438</v>
      </c>
      <c r="T96" s="78">
        <f>T85*T90</f>
        <v>11.328033077662816</v>
      </c>
      <c r="U96" s="78">
        <f>U85*U90</f>
        <v>12.234275723875811</v>
      </c>
      <c r="V96" s="78">
        <f>V85*V90</f>
        <v>13.213017781785904</v>
      </c>
      <c r="W96" s="78">
        <f>W85*W90</f>
        <v>12.603392537662103</v>
      </c>
      <c r="X96" s="78">
        <f>X85*X90</f>
        <v>13.611663940675072</v>
      </c>
      <c r="Y96" s="78">
        <f t="shared" ref="Y96:AB96" si="9">Y85*Y90</f>
        <v>14.70059705592908</v>
      </c>
      <c r="Z96" s="78">
        <f t="shared" si="9"/>
        <v>15.876644820403413</v>
      </c>
      <c r="AA96" s="78">
        <f t="shared" si="9"/>
        <v>17.146776406035656</v>
      </c>
      <c r="AB96" s="78">
        <f t="shared" si="9"/>
        <v>18.518518518518533</v>
      </c>
    </row>
    <row r="97" spans="1:28" x14ac:dyDescent="0.2">
      <c r="B97" s="74"/>
      <c r="C97" s="73" t="s">
        <v>4</v>
      </c>
      <c r="D97" s="74"/>
      <c r="E97" s="78">
        <f>E86*E91</f>
        <v>6.8989086807673345</v>
      </c>
      <c r="F97" s="78">
        <f>F86*F91</f>
        <v>7.4508213752287027</v>
      </c>
      <c r="G97" s="78">
        <f>G86*G91</f>
        <v>8.0468870852470111</v>
      </c>
      <c r="H97" s="78">
        <f>H86*H91</f>
        <v>8.690638052066781</v>
      </c>
      <c r="I97" s="78">
        <f>I86*I91</f>
        <v>9.3858890962321198</v>
      </c>
      <c r="J97" s="78">
        <f>J86*J91</f>
        <v>10.136760223930679</v>
      </c>
      <c r="K97" s="78">
        <f>K86*K91</f>
        <v>10.947701041845157</v>
      </c>
      <c r="L97" s="78">
        <f>L86*L91</f>
        <v>11.823517125192744</v>
      </c>
      <c r="M97" s="78">
        <f>M86*M91</f>
        <v>12.769398495208186</v>
      </c>
      <c r="N97" s="78">
        <f>N86*N91</f>
        <v>13.790950374824831</v>
      </c>
      <c r="O97" s="78">
        <f>O86*O91</f>
        <v>14.894226404810821</v>
      </c>
      <c r="P97" s="78">
        <f>P86*P91</f>
        <v>16.085764517195663</v>
      </c>
      <c r="Q97" s="78">
        <f>Q86*Q91</f>
        <v>5.2514135573592142</v>
      </c>
      <c r="R97" s="78">
        <f>R86*R91</f>
        <v>5.6715266419479491</v>
      </c>
      <c r="S97" s="78">
        <f>S86*S91</f>
        <v>6.1252487733037801</v>
      </c>
      <c r="T97" s="78">
        <f>T86*T91</f>
        <v>6.6152686751680809</v>
      </c>
      <c r="U97" s="78">
        <f>U86*U91</f>
        <v>7.1444901691815375</v>
      </c>
      <c r="V97" s="78">
        <f>V86*V91</f>
        <v>7.7160493827160517</v>
      </c>
      <c r="W97" s="78">
        <f>W86*W91</f>
        <v>0</v>
      </c>
      <c r="X97" s="78">
        <f>X86*X91</f>
        <v>0</v>
      </c>
      <c r="Y97" s="78">
        <f t="shared" ref="Y97:AB97" si="10">Y86*Y91</f>
        <v>0</v>
      </c>
      <c r="Z97" s="78">
        <f t="shared" si="10"/>
        <v>0</v>
      </c>
      <c r="AA97" s="78">
        <f t="shared" si="10"/>
        <v>0</v>
      </c>
      <c r="AB97" s="78">
        <f t="shared" si="10"/>
        <v>0</v>
      </c>
    </row>
    <row r="98" spans="1:28" x14ac:dyDescent="0.2">
      <c r="B98" s="74"/>
      <c r="C98" s="73" t="s">
        <v>4</v>
      </c>
      <c r="D98" s="74"/>
      <c r="E98" s="78">
        <f>E87*E92</f>
        <v>7.096120317673333</v>
      </c>
      <c r="F98" s="78">
        <f>F87*F92</f>
        <v>7.6638099430871982</v>
      </c>
      <c r="G98" s="78">
        <f>G87*G92</f>
        <v>8.2769147385341704</v>
      </c>
      <c r="H98" s="78">
        <f>H87*H92</f>
        <v>8.9390679176169137</v>
      </c>
      <c r="I98" s="78">
        <f>I87*I92</f>
        <v>9.6541933510262545</v>
      </c>
      <c r="J98" s="78">
        <f>J87*J92</f>
        <v>10.426528819108363</v>
      </c>
      <c r="K98" s="78">
        <f>K87*K92</f>
        <v>11.260651124637036</v>
      </c>
      <c r="L98" s="78">
        <f>L87*L92</f>
        <v>12.161503214607983</v>
      </c>
      <c r="M98" s="78">
        <f>M87*M92</f>
        <v>13.134423471776634</v>
      </c>
      <c r="N98" s="78">
        <f>N87*N92</f>
        <v>14.185177349518776</v>
      </c>
      <c r="O98" s="78">
        <f>O87*O92</f>
        <v>15.319991537480254</v>
      </c>
      <c r="P98" s="78">
        <f>P87*P92</f>
        <v>16.54559086047869</v>
      </c>
      <c r="Q98" s="78">
        <f>Q87*Q92</f>
        <v>8.1722684323472876</v>
      </c>
      <c r="R98" s="78">
        <f>R87*R92</f>
        <v>8.8260499069350615</v>
      </c>
      <c r="S98" s="78">
        <f>S87*S92</f>
        <v>9.5321338994898639</v>
      </c>
      <c r="T98" s="78">
        <f>T87*T92</f>
        <v>10.29470461144907</v>
      </c>
      <c r="U98" s="78">
        <f>U87*U92</f>
        <v>11.118280980364972</v>
      </c>
      <c r="V98" s="78">
        <f>V87*V92</f>
        <v>12.007743458794195</v>
      </c>
      <c r="W98" s="78">
        <f>W87*W92</f>
        <v>6.3016962688310514</v>
      </c>
      <c r="X98" s="78">
        <f>X87*X92</f>
        <v>6.8058319703375361</v>
      </c>
      <c r="Y98" s="78">
        <f t="shared" ref="Y98:AB98" si="11">Y87*Y92</f>
        <v>7.3502985279645401</v>
      </c>
      <c r="Z98" s="78">
        <f t="shared" si="11"/>
        <v>7.9383224102017067</v>
      </c>
      <c r="AA98" s="78">
        <f t="shared" si="11"/>
        <v>8.5733882030178279</v>
      </c>
      <c r="AB98" s="78">
        <f t="shared" si="11"/>
        <v>9.2592592592592666</v>
      </c>
    </row>
    <row r="99" spans="1:28" x14ac:dyDescent="0.2">
      <c r="B99" s="74"/>
      <c r="C99" s="73" t="s">
        <v>4</v>
      </c>
      <c r="D99" s="74"/>
      <c r="E99" s="78">
        <f>E88*E93</f>
        <v>5.3905903540408602</v>
      </c>
      <c r="F99" s="78">
        <f>F88*F93</f>
        <v>5.8218375823641244</v>
      </c>
      <c r="G99" s="78">
        <f>G88*G93</f>
        <v>6.2875845889532442</v>
      </c>
      <c r="H99" s="78">
        <f>H88*H93</f>
        <v>6.7905913560695197</v>
      </c>
      <c r="I99" s="78">
        <f>I88*I93</f>
        <v>7.3338386645550813</v>
      </c>
      <c r="J99" s="78">
        <f>J88*J93</f>
        <v>7.9205457577194736</v>
      </c>
      <c r="K99" s="78">
        <f>K88*K93</f>
        <v>8.554189418337053</v>
      </c>
      <c r="L99" s="78">
        <f>L88*L93</f>
        <v>9.2385245718039997</v>
      </c>
      <c r="M99" s="78">
        <f>M88*M93</f>
        <v>9.9776065375483256</v>
      </c>
      <c r="N99" s="78">
        <f>N88*N93</f>
        <v>10.775815060552198</v>
      </c>
      <c r="O99" s="78">
        <f>O88*O93</f>
        <v>11.637880265396362</v>
      </c>
      <c r="P99" s="78">
        <f>P88*P93</f>
        <v>12.568910686628087</v>
      </c>
      <c r="Q99" s="78">
        <f>Q88*Q93</f>
        <v>6.3016962688310514</v>
      </c>
      <c r="R99" s="78">
        <f>R88*R93</f>
        <v>6.8058319703375361</v>
      </c>
      <c r="S99" s="78">
        <f>S88*S93</f>
        <v>7.3502985279645401</v>
      </c>
      <c r="T99" s="78">
        <f>T88*T93</f>
        <v>7.9383224102017067</v>
      </c>
      <c r="U99" s="78">
        <f>U88*U93</f>
        <v>8.5733882030178279</v>
      </c>
      <c r="V99" s="78">
        <f>V88*V93</f>
        <v>9.2592592592592666</v>
      </c>
      <c r="W99" s="78">
        <f>W88*W93</f>
        <v>0</v>
      </c>
      <c r="X99" s="78">
        <f>X88*X93</f>
        <v>0</v>
      </c>
      <c r="Y99" s="78">
        <f t="shared" ref="Y99:AB99" si="12">Y88*Y93</f>
        <v>0</v>
      </c>
      <c r="Z99" s="78">
        <f t="shared" si="12"/>
        <v>0</v>
      </c>
      <c r="AA99" s="78">
        <f t="shared" si="12"/>
        <v>0</v>
      </c>
      <c r="AB99" s="78">
        <f t="shared" si="12"/>
        <v>0</v>
      </c>
    </row>
    <row r="100" spans="1:28" x14ac:dyDescent="0.2">
      <c r="B100" s="74"/>
      <c r="C100" s="73" t="s">
        <v>4</v>
      </c>
      <c r="D100" s="74"/>
      <c r="E100" s="78">
        <f>E89*E94</f>
        <v>8.7644471784472771</v>
      </c>
      <c r="F100" s="78">
        <f>F89*F94</f>
        <v>9.4656029527230601</v>
      </c>
      <c r="G100" s="78">
        <f>G89*G94</f>
        <v>10.222851188940897</v>
      </c>
      <c r="H100" s="78">
        <f>H89*H94</f>
        <v>11.040679284056182</v>
      </c>
      <c r="I100" s="78">
        <f>I89*I94</f>
        <v>11.923933626780665</v>
      </c>
      <c r="J100" s="78">
        <f>J89*J94</f>
        <v>12.877848316923128</v>
      </c>
      <c r="K100" s="78">
        <f>K89*K94</f>
        <v>13.908076182276979</v>
      </c>
      <c r="L100" s="78">
        <f>L89*L94</f>
        <v>15.020722276859118</v>
      </c>
      <c r="M100" s="78">
        <f>M89*M94</f>
        <v>16.222380059007868</v>
      </c>
      <c r="N100" s="78">
        <f>N89*N94</f>
        <v>17.520170463728505</v>
      </c>
      <c r="O100" s="78">
        <f>O89*O94</f>
        <v>18.921784100826756</v>
      </c>
      <c r="P100" s="78">
        <f>P89*P94</f>
        <v>20.435526828892918</v>
      </c>
      <c r="Q100" s="78">
        <f>Q89*Q94</f>
        <v>12.373399278234658</v>
      </c>
      <c r="R100" s="78">
        <f>R89*R94</f>
        <v>13.363271220493417</v>
      </c>
      <c r="S100" s="78">
        <f>S89*S94</f>
        <v>14.432332918132886</v>
      </c>
      <c r="T100" s="78">
        <f>T89*T94</f>
        <v>15.586919551583541</v>
      </c>
      <c r="U100" s="78">
        <f>U89*U94</f>
        <v>16.83387311571019</v>
      </c>
      <c r="V100" s="78">
        <f>V89*V94</f>
        <v>18.180582964967044</v>
      </c>
      <c r="W100" s="78">
        <f>W89*W94</f>
        <v>6.3016962688310514</v>
      </c>
      <c r="X100" s="78">
        <f>X89*X94</f>
        <v>6.8058319703375361</v>
      </c>
      <c r="Y100" s="78">
        <f t="shared" ref="Y100:AB100" si="13">Y89*Y94</f>
        <v>7.3502985279645401</v>
      </c>
      <c r="Z100" s="78">
        <f t="shared" si="13"/>
        <v>7.9383224102017067</v>
      </c>
      <c r="AA100" s="78">
        <f t="shared" si="13"/>
        <v>8.5733882030178279</v>
      </c>
      <c r="AB100" s="78">
        <f t="shared" si="13"/>
        <v>9.2592592592592666</v>
      </c>
    </row>
    <row r="101" spans="1:28" x14ac:dyDescent="0.2">
      <c r="B101" s="74"/>
      <c r="C101" s="74"/>
      <c r="D101" s="74"/>
      <c r="E101" s="78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</row>
    <row r="102" spans="1:28" x14ac:dyDescent="0.2">
      <c r="B102" s="74"/>
      <c r="C102" s="74"/>
      <c r="D102" s="74" t="s">
        <v>0</v>
      </c>
      <c r="E102" s="78">
        <f>SUM(E96:E100)</f>
        <v>32.202485002721211</v>
      </c>
      <c r="F102" s="78">
        <f t="shared" ref="F102:X102" si="14">SUM(F96:F100)</f>
        <v>34.778683802938886</v>
      </c>
      <c r="G102" s="78">
        <f t="shared" si="14"/>
        <v>37.560978507173992</v>
      </c>
      <c r="H102" s="78">
        <f t="shared" si="14"/>
        <v>40.565856787747961</v>
      </c>
      <c r="I102" s="78">
        <f t="shared" si="14"/>
        <v>43.811125330767766</v>
      </c>
      <c r="J102" s="78">
        <f t="shared" si="14"/>
        <v>47.316015357229183</v>
      </c>
      <c r="K102" s="78">
        <f t="shared" si="14"/>
        <v>51.101296585807567</v>
      </c>
      <c r="L102" s="78">
        <f t="shared" si="14"/>
        <v>55.189400312672099</v>
      </c>
      <c r="M102" s="78">
        <f t="shared" si="14"/>
        <v>59.604552337685909</v>
      </c>
      <c r="N102" s="78">
        <f t="shared" si="14"/>
        <v>64.372916524700827</v>
      </c>
      <c r="O102" s="78">
        <f t="shared" si="14"/>
        <v>69.522749846676817</v>
      </c>
      <c r="P102" s="78">
        <f t="shared" si="14"/>
        <v>75.084569834410985</v>
      </c>
      <c r="Q102" s="78">
        <f t="shared" si="14"/>
        <v>41.09133542116389</v>
      </c>
      <c r="R102" s="78">
        <f t="shared" si="14"/>
        <v>44.378642254856963</v>
      </c>
      <c r="S102" s="78">
        <f t="shared" si="14"/>
        <v>47.928933635245507</v>
      </c>
      <c r="T102" s="78">
        <f t="shared" si="14"/>
        <v>51.763248326065217</v>
      </c>
      <c r="U102" s="78">
        <f t="shared" si="14"/>
        <v>55.904308192150339</v>
      </c>
      <c r="V102" s="78">
        <f t="shared" si="14"/>
        <v>60.376652847522465</v>
      </c>
      <c r="W102" s="78">
        <f t="shared" si="14"/>
        <v>25.206785075324206</v>
      </c>
      <c r="X102" s="78">
        <f t="shared" si="14"/>
        <v>27.223327881350144</v>
      </c>
      <c r="Y102" s="78">
        <f t="shared" ref="Y102:AB102" si="15">SUM(Y96:Y100)</f>
        <v>29.40119411185816</v>
      </c>
      <c r="Z102" s="78">
        <f t="shared" si="15"/>
        <v>31.753289640806827</v>
      </c>
      <c r="AA102" s="78">
        <f t="shared" si="15"/>
        <v>34.293552812071312</v>
      </c>
      <c r="AB102" s="78">
        <f t="shared" si="15"/>
        <v>37.037037037037067</v>
      </c>
    </row>
    <row r="105" spans="1:28" ht="18" x14ac:dyDescent="0.25">
      <c r="A105" s="64" t="s">
        <v>70</v>
      </c>
      <c r="C105" s="4"/>
      <c r="D105" s="4"/>
      <c r="E105" s="4"/>
      <c r="F105" s="4"/>
      <c r="G105" s="4"/>
      <c r="H105" s="4"/>
    </row>
    <row r="106" spans="1:28" x14ac:dyDescent="0.2">
      <c r="B106" s="4"/>
      <c r="C106" s="4"/>
      <c r="D106" s="4"/>
      <c r="E106" s="4"/>
      <c r="F106" s="4"/>
      <c r="G106" s="4"/>
      <c r="H106" s="4"/>
    </row>
    <row r="107" spans="1:28" x14ac:dyDescent="0.2">
      <c r="B107" s="79" t="s">
        <v>63</v>
      </c>
      <c r="C107" s="4"/>
      <c r="D107" s="4"/>
      <c r="E107" s="4"/>
      <c r="F107" s="4"/>
      <c r="G107" s="4"/>
      <c r="H107" s="4"/>
    </row>
    <row r="108" spans="1:28" x14ac:dyDescent="0.2">
      <c r="A108" s="19"/>
      <c r="B108" s="19"/>
      <c r="C108" s="19"/>
      <c r="D108" s="19"/>
      <c r="E108" s="19"/>
      <c r="F108" s="19"/>
      <c r="G108" s="4"/>
      <c r="H108" s="4"/>
    </row>
    <row r="109" spans="1:28" x14ac:dyDescent="0.2">
      <c r="A109" s="80" t="s">
        <v>3</v>
      </c>
      <c r="B109" s="80" t="s">
        <v>10</v>
      </c>
      <c r="C109" s="80" t="s">
        <v>11</v>
      </c>
      <c r="D109" s="80" t="s">
        <v>12</v>
      </c>
      <c r="E109" s="80" t="s">
        <v>14</v>
      </c>
      <c r="F109" s="80" t="s">
        <v>15</v>
      </c>
      <c r="G109" s="4"/>
      <c r="H109" s="4"/>
    </row>
    <row r="110" spans="1:28" x14ac:dyDescent="0.2">
      <c r="A110" s="47">
        <v>1</v>
      </c>
      <c r="B110" s="48">
        <v>0</v>
      </c>
      <c r="C110" s="48">
        <v>0</v>
      </c>
      <c r="D110" s="48">
        <v>0</v>
      </c>
      <c r="E110" s="48">
        <v>0</v>
      </c>
      <c r="F110" s="48">
        <v>0</v>
      </c>
      <c r="G110" s="4"/>
      <c r="H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28" x14ac:dyDescent="0.2">
      <c r="A111" s="47">
        <v>2</v>
      </c>
      <c r="B111" s="48">
        <v>0</v>
      </c>
      <c r="C111" s="48">
        <v>0</v>
      </c>
      <c r="D111" s="48">
        <v>0</v>
      </c>
      <c r="E111" s="48">
        <v>0</v>
      </c>
      <c r="F111" s="48">
        <v>0</v>
      </c>
      <c r="G111" s="4"/>
      <c r="H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28" x14ac:dyDescent="0.2">
      <c r="A112" s="47">
        <v>3</v>
      </c>
      <c r="B112" s="48">
        <f>AIC!J4</f>
        <v>0.16779293461213812</v>
      </c>
      <c r="C112" s="48">
        <f>AIC!J5</f>
        <v>0.33563017098919029</v>
      </c>
      <c r="D112" s="48">
        <f>AIC!J6</f>
        <v>0.33543365722052693</v>
      </c>
      <c r="E112" s="48">
        <v>0.16772144090376562</v>
      </c>
      <c r="F112" s="48">
        <v>0.16771682861026346</v>
      </c>
      <c r="G112" s="4"/>
      <c r="H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2">
      <c r="A113" s="47">
        <v>4</v>
      </c>
      <c r="B113" s="48">
        <v>0.16106202911160372</v>
      </c>
      <c r="C113" s="48">
        <v>0.32216658285135569</v>
      </c>
      <c r="D113" s="48">
        <v>0.32199186823646747</v>
      </c>
      <c r="E113" s="48">
        <v>0.16100036158390288</v>
      </c>
      <c r="F113" s="48">
        <v>0.16099593411823374</v>
      </c>
      <c r="G113" s="4"/>
      <c r="H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2">
      <c r="A114" s="47">
        <v>5</v>
      </c>
      <c r="B114" s="48">
        <v>0.15529395772904597</v>
      </c>
      <c r="C114" s="48">
        <v>0.31062891716310292</v>
      </c>
      <c r="D114" s="48">
        <v>0.31047195886844736</v>
      </c>
      <c r="E114" s="48">
        <v>0.15524024849836682</v>
      </c>
      <c r="F114" s="48">
        <v>0.15523597943422368</v>
      </c>
      <c r="G114" s="4"/>
      <c r="H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x14ac:dyDescent="0.2">
      <c r="A115" s="47">
        <v>6</v>
      </c>
      <c r="B115" s="48">
        <v>0.15030969753744028</v>
      </c>
      <c r="C115" s="48">
        <v>0.30065908080360332</v>
      </c>
      <c r="D115" s="48">
        <v>0.30051677862139969</v>
      </c>
      <c r="E115" s="48">
        <v>0.15026252148871894</v>
      </c>
      <c r="F115" s="48">
        <v>0.15025838931069985</v>
      </c>
      <c r="G115" s="4"/>
      <c r="H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2">
      <c r="A116" s="47">
        <v>7</v>
      </c>
      <c r="B116" s="48">
        <v>0.14597168296075938</v>
      </c>
      <c r="C116" s="48">
        <v>0.29198190629985821</v>
      </c>
      <c r="D116" s="48">
        <v>0.2918518412512397</v>
      </c>
      <c r="E116" s="48">
        <v>0.14592993365866497</v>
      </c>
      <c r="F116" s="48">
        <v>0.14592592062561985</v>
      </c>
      <c r="G116" s="4"/>
      <c r="H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2">
      <c r="A117" s="47">
        <v>8</v>
      </c>
      <c r="B117" s="48">
        <v>0.14217245192761299</v>
      </c>
      <c r="C117" s="48">
        <v>0.28438244113626293</v>
      </c>
      <c r="D117" s="48">
        <v>0.28426269679391575</v>
      </c>
      <c r="E117" s="48">
        <v>0.1421352570774404</v>
      </c>
      <c r="F117" s="48">
        <v>0.14213134839695787</v>
      </c>
      <c r="G117" s="4"/>
      <c r="H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2">
      <c r="A118" s="47">
        <v>9</v>
      </c>
      <c r="B118" s="48">
        <v>0.25886159962215277</v>
      </c>
      <c r="C118" s="48">
        <v>0.3976146432623161</v>
      </c>
      <c r="D118" s="48">
        <v>0.39783557562865374</v>
      </c>
      <c r="E118" s="48">
        <v>0.2590545262304354</v>
      </c>
      <c r="F118" s="48">
        <v>0.25905311466819148</v>
      </c>
      <c r="G118" s="4"/>
      <c r="H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x14ac:dyDescent="0.2">
      <c r="A119" s="47">
        <v>10</v>
      </c>
      <c r="B119" s="48">
        <v>0.26249533400331082</v>
      </c>
      <c r="C119" s="48">
        <v>0.40319610455971644</v>
      </c>
      <c r="D119" s="48">
        <v>0.40342843030346448</v>
      </c>
      <c r="E119" s="48">
        <v>0.2626963682546668</v>
      </c>
      <c r="F119" s="48">
        <v>0.26269493684838952</v>
      </c>
      <c r="G119" s="4"/>
      <c r="H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x14ac:dyDescent="0.2">
      <c r="A120" s="47">
        <v>11</v>
      </c>
      <c r="B120" s="48">
        <v>0.26595206157110862</v>
      </c>
      <c r="C120" s="48">
        <v>0.40850568118572494</v>
      </c>
      <c r="D120" s="48">
        <v>0.40874905870487088</v>
      </c>
      <c r="E120" s="48">
        <v>0.26616094747837366</v>
      </c>
      <c r="F120" s="48">
        <v>0.26615949719395027</v>
      </c>
      <c r="G120" s="4"/>
      <c r="H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x14ac:dyDescent="0.2">
      <c r="A121" s="47">
        <v>12</v>
      </c>
      <c r="B121" s="48">
        <v>0.26923491267535099</v>
      </c>
      <c r="C121" s="48">
        <v>0.41354818139665583</v>
      </c>
      <c r="D121" s="48">
        <v>0.41380224741885491</v>
      </c>
      <c r="E121" s="48">
        <v>0.26945138073383484</v>
      </c>
      <c r="F121" s="48">
        <v>0.26944991252016937</v>
      </c>
      <c r="G121" s="4"/>
      <c r="H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x14ac:dyDescent="0.2">
      <c r="A122" s="47">
        <v>13</v>
      </c>
      <c r="B122" s="48">
        <v>0.1341640903624069</v>
      </c>
      <c r="C122" s="48">
        <v>0.13418985398993685</v>
      </c>
      <c r="D122" s="48">
        <v>0.13406870074395671</v>
      </c>
      <c r="E122" s="48">
        <v>0.13407406370650496</v>
      </c>
      <c r="F122" s="48">
        <v>0.13407674518777912</v>
      </c>
      <c r="G122" s="4"/>
      <c r="H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x14ac:dyDescent="0.2">
      <c r="A123" s="47">
        <v>14</v>
      </c>
      <c r="B123" s="48">
        <v>0.15138457661472474</v>
      </c>
      <c r="C123" s="48">
        <v>0.15141364710471317</v>
      </c>
      <c r="D123" s="48">
        <v>0.15128487787684639</v>
      </c>
      <c r="E123" s="48">
        <v>0.15129092951402695</v>
      </c>
      <c r="F123" s="48">
        <v>0.15129395533261725</v>
      </c>
      <c r="G123" s="4"/>
      <c r="H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x14ac:dyDescent="0.2">
      <c r="A124" s="47">
        <v>15</v>
      </c>
      <c r="B124" s="48">
        <v>1.4699151805330064</v>
      </c>
      <c r="C124" s="48">
        <v>0.17168694101416559</v>
      </c>
      <c r="D124" s="48">
        <v>0.33400708226409181</v>
      </c>
      <c r="E124" s="48">
        <v>0.17170707524068451</v>
      </c>
      <c r="F124" s="48">
        <v>0.25286394703539772</v>
      </c>
      <c r="G124" s="4"/>
      <c r="H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x14ac:dyDescent="0.2">
      <c r="A125" s="47">
        <v>16</v>
      </c>
      <c r="B125" s="48">
        <v>1.6792183957287194</v>
      </c>
      <c r="C125" s="48">
        <v>0.19613367728662956</v>
      </c>
      <c r="D125" s="48">
        <v>0.38170067492820015</v>
      </c>
      <c r="E125" s="48">
        <v>0.19622549936679198</v>
      </c>
      <c r="F125" s="48">
        <v>0.28897093616747066</v>
      </c>
      <c r="G125" s="4"/>
      <c r="H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x14ac:dyDescent="0.2">
      <c r="A126" s="47">
        <v>17</v>
      </c>
      <c r="B126" s="48">
        <v>1.9342354384726232</v>
      </c>
      <c r="C126" s="48">
        <v>0.22591981498697175</v>
      </c>
      <c r="D126" s="48">
        <v>0.43985625305196879</v>
      </c>
      <c r="E126" s="48">
        <v>0.22612224335459782</v>
      </c>
      <c r="F126" s="48">
        <v>0.33299829309301726</v>
      </c>
      <c r="G126" s="4"/>
      <c r="H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x14ac:dyDescent="0.2">
      <c r="A127" s="47">
        <v>18</v>
      </c>
      <c r="B127" s="48">
        <v>2.2507261114609571</v>
      </c>
      <c r="C127" s="48">
        <v>0.26288610816123392</v>
      </c>
      <c r="D127" s="48">
        <v>0.5120998464482619</v>
      </c>
      <c r="E127" s="48">
        <v>0.26326138436582563</v>
      </c>
      <c r="F127" s="48">
        <v>0.38769114586241782</v>
      </c>
      <c r="G127" s="4"/>
      <c r="H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x14ac:dyDescent="0.2">
      <c r="A128" s="47">
        <v>19</v>
      </c>
      <c r="B128" s="48">
        <v>2.3486649565797908</v>
      </c>
      <c r="C128" s="48">
        <v>0</v>
      </c>
      <c r="D128" s="48">
        <v>0.29348080402129911</v>
      </c>
      <c r="E128" s="48">
        <v>0</v>
      </c>
      <c r="F128" s="48">
        <v>0.14674040201064956</v>
      </c>
      <c r="G128" s="4"/>
      <c r="H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24" x14ac:dyDescent="0.2">
      <c r="A129" s="47">
        <v>20</v>
      </c>
      <c r="B129" s="48">
        <v>2.535578849408552</v>
      </c>
      <c r="C129" s="48">
        <v>0</v>
      </c>
      <c r="D129" s="48">
        <v>0.31695926834300336</v>
      </c>
      <c r="E129" s="48">
        <v>0</v>
      </c>
      <c r="F129" s="48">
        <v>0.15847963417150168</v>
      </c>
      <c r="G129" s="4"/>
      <c r="H129" s="4"/>
    </row>
    <row r="130" spans="1:24" x14ac:dyDescent="0.2">
      <c r="A130" s="47">
        <v>21</v>
      </c>
      <c r="B130" s="48">
        <v>0</v>
      </c>
      <c r="C130" s="48">
        <v>0</v>
      </c>
      <c r="D130" s="48">
        <v>0</v>
      </c>
      <c r="E130" s="48">
        <v>0</v>
      </c>
      <c r="F130" s="48">
        <v>0</v>
      </c>
      <c r="G130" s="4"/>
      <c r="H130" s="4"/>
    </row>
    <row r="131" spans="1:24" x14ac:dyDescent="0.2">
      <c r="A131" s="47">
        <v>22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"/>
      <c r="H131" s="4"/>
    </row>
    <row r="132" spans="1:24" x14ac:dyDescent="0.2">
      <c r="A132" s="47">
        <v>23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"/>
      <c r="H132" s="4"/>
    </row>
    <row r="133" spans="1:24" x14ac:dyDescent="0.2">
      <c r="A133" s="47">
        <v>24</v>
      </c>
      <c r="B133" s="48">
        <v>0</v>
      </c>
      <c r="C133" s="48">
        <v>0</v>
      </c>
      <c r="D133" s="48">
        <v>0</v>
      </c>
      <c r="E133" s="48">
        <v>0</v>
      </c>
      <c r="F133" s="48">
        <v>0</v>
      </c>
      <c r="G133" s="4"/>
      <c r="H133" s="4"/>
    </row>
    <row r="134" spans="1:24" x14ac:dyDescent="0.2">
      <c r="B134" s="4"/>
      <c r="C134" s="4"/>
      <c r="D134" s="4"/>
      <c r="E134" s="4"/>
      <c r="F134" s="4"/>
      <c r="G134" s="4"/>
      <c r="H134" s="4"/>
    </row>
    <row r="135" spans="1:24" x14ac:dyDescent="0.2">
      <c r="B135" s="71" t="s">
        <v>35</v>
      </c>
      <c r="C135" s="71" t="s">
        <v>1</v>
      </c>
      <c r="D135" s="71" t="s">
        <v>3</v>
      </c>
      <c r="E135" s="71">
        <v>1</v>
      </c>
      <c r="F135" s="71">
        <v>2</v>
      </c>
      <c r="G135" s="71">
        <v>3</v>
      </c>
      <c r="H135" s="71">
        <v>4</v>
      </c>
      <c r="I135" s="71">
        <v>5</v>
      </c>
      <c r="J135" s="71">
        <v>6</v>
      </c>
      <c r="K135" s="71">
        <v>7</v>
      </c>
      <c r="L135" s="71">
        <v>8</v>
      </c>
      <c r="M135" s="71">
        <v>9</v>
      </c>
      <c r="N135" s="71">
        <v>10</v>
      </c>
      <c r="O135" s="71">
        <v>11</v>
      </c>
      <c r="P135" s="71">
        <v>12</v>
      </c>
      <c r="Q135" s="71">
        <v>13</v>
      </c>
      <c r="R135" s="71">
        <v>14</v>
      </c>
      <c r="S135" s="71">
        <v>15</v>
      </c>
      <c r="T135" s="71">
        <v>16</v>
      </c>
      <c r="U135" s="71">
        <v>17</v>
      </c>
      <c r="V135" s="71">
        <v>18</v>
      </c>
      <c r="W135" s="71">
        <v>19</v>
      </c>
      <c r="X135" s="71">
        <v>20</v>
      </c>
    </row>
    <row r="136" spans="1:24" x14ac:dyDescent="0.2">
      <c r="B136" s="71"/>
      <c r="C136" s="71" t="s">
        <v>1</v>
      </c>
      <c r="D136" s="71" t="s">
        <v>10</v>
      </c>
      <c r="E136" s="72">
        <v>0</v>
      </c>
      <c r="F136" s="72">
        <v>0</v>
      </c>
      <c r="G136" s="72">
        <v>0.16779293461213812</v>
      </c>
      <c r="H136" s="72">
        <v>0.16106202911160372</v>
      </c>
      <c r="I136" s="72">
        <v>0.15529395772904597</v>
      </c>
      <c r="J136" s="72">
        <v>0.15030969753744028</v>
      </c>
      <c r="K136" s="72">
        <v>0.14597168296075938</v>
      </c>
      <c r="L136" s="72">
        <v>0.14217245192761299</v>
      </c>
      <c r="M136" s="72">
        <v>0.25886159962215277</v>
      </c>
      <c r="N136" s="72">
        <v>0.26249533400331082</v>
      </c>
      <c r="O136" s="72">
        <v>0.26595206157110862</v>
      </c>
      <c r="P136" s="72">
        <v>0.26923491267535099</v>
      </c>
      <c r="Q136" s="72">
        <v>0.1341640903624069</v>
      </c>
      <c r="R136" s="72">
        <v>0.15138457661472474</v>
      </c>
      <c r="S136" s="72">
        <v>1.4699151805330064</v>
      </c>
      <c r="T136" s="72">
        <v>1.6792183957287194</v>
      </c>
      <c r="U136" s="72">
        <v>1.9342354384726232</v>
      </c>
      <c r="V136" s="72">
        <v>2.2507261114609571</v>
      </c>
      <c r="W136" s="72">
        <v>2.3486649565797908</v>
      </c>
      <c r="X136" s="72">
        <v>2.535578849408552</v>
      </c>
    </row>
    <row r="137" spans="1:24" x14ac:dyDescent="0.2">
      <c r="B137" s="71"/>
      <c r="C137" s="71" t="s">
        <v>1</v>
      </c>
      <c r="D137" s="71" t="s">
        <v>11</v>
      </c>
      <c r="E137" s="72">
        <v>0</v>
      </c>
      <c r="F137" s="72">
        <v>0</v>
      </c>
      <c r="G137" s="72">
        <v>0.33563017098919029</v>
      </c>
      <c r="H137" s="72">
        <v>0.32216658285135569</v>
      </c>
      <c r="I137" s="72">
        <v>0.31062891716310292</v>
      </c>
      <c r="J137" s="72">
        <v>0.30065908080360332</v>
      </c>
      <c r="K137" s="72">
        <v>0.29198190629985821</v>
      </c>
      <c r="L137" s="72">
        <v>0.28438244113626293</v>
      </c>
      <c r="M137" s="72">
        <v>0.3976146432623161</v>
      </c>
      <c r="N137" s="72">
        <v>0.40319610455971644</v>
      </c>
      <c r="O137" s="72">
        <v>0.40850568118572494</v>
      </c>
      <c r="P137" s="72">
        <v>0.41354818139665583</v>
      </c>
      <c r="Q137" s="72">
        <v>0.13418985398993685</v>
      </c>
      <c r="R137" s="72">
        <v>0.15141364710471317</v>
      </c>
      <c r="S137" s="72">
        <v>0.17168694101416559</v>
      </c>
      <c r="T137" s="72">
        <v>0.19613367728662956</v>
      </c>
      <c r="U137" s="72">
        <v>0.22591981498697175</v>
      </c>
      <c r="V137" s="72">
        <v>0.26288610816123392</v>
      </c>
      <c r="W137" s="72">
        <v>0</v>
      </c>
      <c r="X137" s="72">
        <v>0</v>
      </c>
    </row>
    <row r="138" spans="1:24" x14ac:dyDescent="0.2">
      <c r="B138" s="71"/>
      <c r="C138" s="71" t="s">
        <v>1</v>
      </c>
      <c r="D138" s="71" t="s">
        <v>12</v>
      </c>
      <c r="E138" s="72">
        <v>0</v>
      </c>
      <c r="F138" s="72">
        <v>0</v>
      </c>
      <c r="G138" s="72">
        <v>0.33543365722052693</v>
      </c>
      <c r="H138" s="72">
        <v>0.32199186823646747</v>
      </c>
      <c r="I138" s="72">
        <v>0.31047195886844736</v>
      </c>
      <c r="J138" s="72">
        <v>0.30051677862139969</v>
      </c>
      <c r="K138" s="72">
        <v>0.2918518412512397</v>
      </c>
      <c r="L138" s="72">
        <v>0.28426269679391575</v>
      </c>
      <c r="M138" s="72">
        <v>0.39783557562865374</v>
      </c>
      <c r="N138" s="72">
        <v>0.40342843030346448</v>
      </c>
      <c r="O138" s="72">
        <v>0.40874905870487088</v>
      </c>
      <c r="P138" s="72">
        <v>0.41380224741885491</v>
      </c>
      <c r="Q138" s="72">
        <v>0.13406870074395671</v>
      </c>
      <c r="R138" s="72">
        <v>0.15128487787684639</v>
      </c>
      <c r="S138" s="72">
        <v>0.33400708226409181</v>
      </c>
      <c r="T138" s="72">
        <v>0.38170067492820015</v>
      </c>
      <c r="U138" s="72">
        <v>0.43985625305196879</v>
      </c>
      <c r="V138" s="72">
        <v>0.5120998464482619</v>
      </c>
      <c r="W138" s="72">
        <v>0.29348080402129911</v>
      </c>
      <c r="X138" s="72">
        <v>0.31695926834300336</v>
      </c>
    </row>
    <row r="139" spans="1:24" x14ac:dyDescent="0.2">
      <c r="B139" s="71"/>
      <c r="C139" s="71" t="s">
        <v>1</v>
      </c>
      <c r="D139" s="71" t="s">
        <v>14</v>
      </c>
      <c r="E139" s="72">
        <v>0</v>
      </c>
      <c r="F139" s="72">
        <v>0</v>
      </c>
      <c r="G139" s="72">
        <v>0.16772144090376562</v>
      </c>
      <c r="H139" s="72">
        <v>0.16100036158390288</v>
      </c>
      <c r="I139" s="72">
        <v>0.15524024849836682</v>
      </c>
      <c r="J139" s="72">
        <v>0.15026252148871894</v>
      </c>
      <c r="K139" s="72">
        <v>0.14592993365866497</v>
      </c>
      <c r="L139" s="72">
        <v>0.1421352570774404</v>
      </c>
      <c r="M139" s="72">
        <v>0.2590545262304354</v>
      </c>
      <c r="N139" s="72">
        <v>0.2626963682546668</v>
      </c>
      <c r="O139" s="72">
        <v>0.26616094747837366</v>
      </c>
      <c r="P139" s="72">
        <v>0.26945138073383484</v>
      </c>
      <c r="Q139" s="72">
        <v>0.13407406370650496</v>
      </c>
      <c r="R139" s="72">
        <v>0.15129092951402695</v>
      </c>
      <c r="S139" s="72">
        <v>0.17170707524068451</v>
      </c>
      <c r="T139" s="72">
        <v>0.19622549936679198</v>
      </c>
      <c r="U139" s="72">
        <v>0.22612224335459782</v>
      </c>
      <c r="V139" s="72">
        <v>0.26326138436582563</v>
      </c>
      <c r="W139" s="72">
        <v>0</v>
      </c>
      <c r="X139" s="72">
        <v>0</v>
      </c>
    </row>
    <row r="140" spans="1:24" x14ac:dyDescent="0.2">
      <c r="B140" s="71"/>
      <c r="C140" s="71" t="s">
        <v>1</v>
      </c>
      <c r="D140" s="71" t="s">
        <v>15</v>
      </c>
      <c r="E140" s="72">
        <v>0</v>
      </c>
      <c r="F140" s="72">
        <v>0</v>
      </c>
      <c r="G140" s="72">
        <v>0.16771682861026346</v>
      </c>
      <c r="H140" s="72">
        <v>0.16099593411823374</v>
      </c>
      <c r="I140" s="72">
        <v>0.15523597943422368</v>
      </c>
      <c r="J140" s="72">
        <v>0.15025838931069985</v>
      </c>
      <c r="K140" s="72">
        <v>0.14592592062561985</v>
      </c>
      <c r="L140" s="72">
        <v>0.14213134839695787</v>
      </c>
      <c r="M140" s="72">
        <v>0.25905311466819148</v>
      </c>
      <c r="N140" s="72">
        <v>0.26269493684838952</v>
      </c>
      <c r="O140" s="72">
        <v>0.26615949719395027</v>
      </c>
      <c r="P140" s="72">
        <v>0.26944991252016937</v>
      </c>
      <c r="Q140" s="72">
        <v>0.13407674518777912</v>
      </c>
      <c r="R140" s="72">
        <v>0.15129395533261725</v>
      </c>
      <c r="S140" s="72">
        <v>0.25286394703539772</v>
      </c>
      <c r="T140" s="72">
        <v>0.28897093616747066</v>
      </c>
      <c r="U140" s="72">
        <v>0.33299829309301726</v>
      </c>
      <c r="V140" s="72">
        <v>0.38769114586241782</v>
      </c>
      <c r="W140" s="72">
        <v>0.14674040201064956</v>
      </c>
      <c r="X140" s="72">
        <v>0.15847963417150168</v>
      </c>
    </row>
    <row r="141" spans="1:24" ht="38.25" x14ac:dyDescent="0.2">
      <c r="B141" s="75" t="s">
        <v>61</v>
      </c>
      <c r="C141" s="76" t="s">
        <v>1</v>
      </c>
      <c r="D141" s="70" t="s">
        <v>10</v>
      </c>
      <c r="E141" s="76">
        <v>5.8194444444444189</v>
      </c>
      <c r="F141" s="76">
        <v>5.8194444444444189</v>
      </c>
      <c r="G141" s="76">
        <v>5.8194444444444189</v>
      </c>
      <c r="H141" s="76">
        <v>5.8194444444444189</v>
      </c>
      <c r="I141" s="76">
        <v>5.8194444444444189</v>
      </c>
      <c r="J141" s="76">
        <v>5.8194444444444189</v>
      </c>
      <c r="K141" s="76">
        <v>5.8194444444444189</v>
      </c>
      <c r="L141" s="76">
        <v>5.8194444444444189</v>
      </c>
      <c r="M141" s="76">
        <v>5.8194444444444189</v>
      </c>
      <c r="N141" s="76">
        <v>5.8194444444444189</v>
      </c>
      <c r="O141" s="76">
        <v>5.8194444444444189</v>
      </c>
      <c r="P141" s="76">
        <v>11.805555555555808</v>
      </c>
      <c r="Q141" s="76">
        <v>16.638888888888914</v>
      </c>
      <c r="R141" s="76">
        <v>16.638888888888914</v>
      </c>
      <c r="S141" s="76">
        <v>16.638888888888914</v>
      </c>
      <c r="T141" s="76">
        <v>16.638888888888914</v>
      </c>
      <c r="U141" s="76">
        <v>16.638888888888914</v>
      </c>
      <c r="V141" s="76">
        <v>16.805555555555429</v>
      </c>
      <c r="W141" s="76">
        <v>9.9722222222222463</v>
      </c>
      <c r="X141" s="76">
        <v>9.9722222222222463</v>
      </c>
    </row>
    <row r="142" spans="1:24" x14ac:dyDescent="0.2">
      <c r="B142" s="70"/>
      <c r="C142" s="76" t="s">
        <v>1</v>
      </c>
      <c r="D142" s="70" t="s">
        <v>11</v>
      </c>
      <c r="E142" s="76">
        <v>29.097222222222097</v>
      </c>
      <c r="F142" s="76">
        <v>29.097222222222097</v>
      </c>
      <c r="G142" s="76">
        <v>29.097222222222097</v>
      </c>
      <c r="H142" s="76">
        <v>29.097222222222097</v>
      </c>
      <c r="I142" s="76">
        <v>29.097222222222097</v>
      </c>
      <c r="J142" s="76">
        <v>29.097222222222097</v>
      </c>
      <c r="K142" s="76">
        <v>29.097222222222097</v>
      </c>
      <c r="L142" s="76">
        <v>29.097222222222097</v>
      </c>
      <c r="M142" s="76">
        <v>29.097222222222097</v>
      </c>
      <c r="N142" s="76">
        <v>29.097222222222097</v>
      </c>
      <c r="O142" s="76">
        <v>29.097222222222097</v>
      </c>
      <c r="P142" s="76">
        <v>59.027777777779043</v>
      </c>
      <c r="Q142" s="76">
        <v>83.194444444444571</v>
      </c>
      <c r="R142" s="76">
        <v>83.194444444444571</v>
      </c>
      <c r="S142" s="76">
        <v>83.194444444444571</v>
      </c>
      <c r="T142" s="76">
        <v>83.194444444444571</v>
      </c>
      <c r="U142" s="76">
        <v>83.194444444444571</v>
      </c>
      <c r="V142" s="76">
        <v>84.027777777777146</v>
      </c>
      <c r="W142" s="76">
        <v>49.861111111111242</v>
      </c>
      <c r="X142" s="76">
        <v>49.861111111111242</v>
      </c>
    </row>
    <row r="143" spans="1:24" x14ac:dyDescent="0.2">
      <c r="B143" s="70"/>
      <c r="C143" s="76" t="s">
        <v>1</v>
      </c>
      <c r="D143" s="70" t="s">
        <v>12</v>
      </c>
      <c r="E143" s="76">
        <v>23.333333333333258</v>
      </c>
      <c r="F143" s="76">
        <v>23.333333333333258</v>
      </c>
      <c r="G143" s="76">
        <v>23.333333333333258</v>
      </c>
      <c r="H143" s="76">
        <v>23.333333333333485</v>
      </c>
      <c r="I143" s="76">
        <v>23.333333333333485</v>
      </c>
      <c r="J143" s="76">
        <v>23.333333333333485</v>
      </c>
      <c r="K143" s="76">
        <v>23.333333333333485</v>
      </c>
      <c r="L143" s="76">
        <v>23.333333333333485</v>
      </c>
      <c r="M143" s="76">
        <v>23.333333333333485</v>
      </c>
      <c r="N143" s="76">
        <v>23.333333333333485</v>
      </c>
      <c r="O143" s="76">
        <v>23.333333333333485</v>
      </c>
      <c r="P143" s="76">
        <v>46.666666666665606</v>
      </c>
      <c r="Q143" s="76">
        <v>66.666666666666515</v>
      </c>
      <c r="R143" s="76">
        <v>66.666666666666515</v>
      </c>
      <c r="S143" s="76">
        <v>66.666666666666515</v>
      </c>
      <c r="T143" s="76">
        <v>66.666666666666515</v>
      </c>
      <c r="U143" s="76">
        <v>66.666666666666515</v>
      </c>
      <c r="V143" s="76">
        <v>66.666666666667425</v>
      </c>
      <c r="W143" s="76">
        <v>40</v>
      </c>
      <c r="X143" s="76">
        <v>40</v>
      </c>
    </row>
    <row r="144" spans="1:24" x14ac:dyDescent="0.2">
      <c r="B144" s="70"/>
      <c r="C144" s="76" t="s">
        <v>1</v>
      </c>
      <c r="D144" s="70" t="s">
        <v>14</v>
      </c>
      <c r="E144" s="76">
        <v>35</v>
      </c>
      <c r="F144" s="76">
        <v>35</v>
      </c>
      <c r="G144" s="76">
        <v>35</v>
      </c>
      <c r="H144" s="76">
        <v>35</v>
      </c>
      <c r="I144" s="76">
        <v>35</v>
      </c>
      <c r="J144" s="76">
        <v>35</v>
      </c>
      <c r="K144" s="76">
        <v>35</v>
      </c>
      <c r="L144" s="76">
        <v>35</v>
      </c>
      <c r="M144" s="76">
        <v>35</v>
      </c>
      <c r="N144" s="76">
        <v>35</v>
      </c>
      <c r="O144" s="76">
        <v>35</v>
      </c>
      <c r="P144" s="76">
        <v>70</v>
      </c>
      <c r="Q144" s="76">
        <v>100</v>
      </c>
      <c r="R144" s="76">
        <v>100</v>
      </c>
      <c r="S144" s="76">
        <v>100</v>
      </c>
      <c r="T144" s="76">
        <v>100</v>
      </c>
      <c r="U144" s="76">
        <v>100</v>
      </c>
      <c r="V144" s="76">
        <v>100</v>
      </c>
      <c r="W144" s="76">
        <v>60</v>
      </c>
      <c r="X144" s="76">
        <v>60</v>
      </c>
    </row>
    <row r="145" spans="1:24" x14ac:dyDescent="0.2">
      <c r="B145" s="70"/>
      <c r="C145" s="76" t="s">
        <v>1</v>
      </c>
      <c r="D145" s="70" t="s">
        <v>15</v>
      </c>
      <c r="E145" s="76">
        <v>46.666666666666515</v>
      </c>
      <c r="F145" s="76">
        <v>46.666666666666515</v>
      </c>
      <c r="G145" s="76">
        <v>46.666666666666515</v>
      </c>
      <c r="H145" s="76">
        <v>46.66666666666697</v>
      </c>
      <c r="I145" s="76">
        <v>46.66666666666697</v>
      </c>
      <c r="J145" s="76">
        <v>46.66666666666697</v>
      </c>
      <c r="K145" s="76">
        <v>46.66666666666697</v>
      </c>
      <c r="L145" s="76">
        <v>46.66666666666697</v>
      </c>
      <c r="M145" s="76">
        <v>46.66666666666697</v>
      </c>
      <c r="N145" s="76">
        <v>46.66666666666697</v>
      </c>
      <c r="O145" s="76">
        <v>46.66666666666697</v>
      </c>
      <c r="P145" s="76">
        <v>93.333333333331211</v>
      </c>
      <c r="Q145" s="76">
        <v>133.33333333333303</v>
      </c>
      <c r="R145" s="76">
        <v>133.33333333333303</v>
      </c>
      <c r="S145" s="76">
        <v>133.33333333333303</v>
      </c>
      <c r="T145" s="76">
        <v>133.33333333333303</v>
      </c>
      <c r="U145" s="76">
        <v>133.33333333333303</v>
      </c>
      <c r="V145" s="76">
        <v>133.33333333333485</v>
      </c>
      <c r="W145" s="76">
        <v>80</v>
      </c>
      <c r="X145" s="76">
        <v>80</v>
      </c>
    </row>
    <row r="146" spans="1:24" x14ac:dyDescent="0.2">
      <c r="B146" s="70"/>
      <c r="C146" s="76"/>
      <c r="D146" s="76" t="s">
        <v>0</v>
      </c>
      <c r="E146" s="77">
        <f>SUM(E141:E145)</f>
        <v>139.91666666666629</v>
      </c>
      <c r="F146" s="77">
        <f t="shared" ref="F146:X146" si="16">SUM(F141:F145)</f>
        <v>139.91666666666629</v>
      </c>
      <c r="G146" s="77">
        <f t="shared" si="16"/>
        <v>139.91666666666629</v>
      </c>
      <c r="H146" s="77">
        <f t="shared" si="16"/>
        <v>139.91666666666697</v>
      </c>
      <c r="I146" s="77">
        <f t="shared" si="16"/>
        <v>139.91666666666697</v>
      </c>
      <c r="J146" s="77">
        <f t="shared" si="16"/>
        <v>139.91666666666697</v>
      </c>
      <c r="K146" s="77">
        <f t="shared" si="16"/>
        <v>139.91666666666697</v>
      </c>
      <c r="L146" s="77">
        <f t="shared" si="16"/>
        <v>139.91666666666697</v>
      </c>
      <c r="M146" s="77">
        <f t="shared" si="16"/>
        <v>139.91666666666697</v>
      </c>
      <c r="N146" s="77">
        <f t="shared" si="16"/>
        <v>139.91666666666697</v>
      </c>
      <c r="O146" s="77">
        <f t="shared" si="16"/>
        <v>139.91666666666697</v>
      </c>
      <c r="P146" s="77">
        <f t="shared" si="16"/>
        <v>280.83333333333167</v>
      </c>
      <c r="Q146" s="77">
        <f t="shared" si="16"/>
        <v>399.83333333333303</v>
      </c>
      <c r="R146" s="77">
        <f t="shared" si="16"/>
        <v>399.83333333333303</v>
      </c>
      <c r="S146" s="77">
        <f t="shared" si="16"/>
        <v>399.83333333333303</v>
      </c>
      <c r="T146" s="77">
        <f t="shared" si="16"/>
        <v>399.83333333333303</v>
      </c>
      <c r="U146" s="77">
        <f t="shared" si="16"/>
        <v>399.83333333333303</v>
      </c>
      <c r="V146" s="77">
        <f t="shared" si="16"/>
        <v>400.83333333333485</v>
      </c>
      <c r="W146" s="77">
        <f t="shared" si="16"/>
        <v>239.83333333333348</v>
      </c>
      <c r="X146" s="77">
        <f t="shared" si="16"/>
        <v>239.83333333333348</v>
      </c>
    </row>
    <row r="147" spans="1:24" x14ac:dyDescent="0.2">
      <c r="B147" s="74" t="s">
        <v>29</v>
      </c>
      <c r="C147" s="73" t="s">
        <v>1</v>
      </c>
      <c r="D147" s="74"/>
      <c r="E147" s="78">
        <f>E136*E141</f>
        <v>0</v>
      </c>
      <c r="F147" s="78">
        <f>F136*F141</f>
        <v>0</v>
      </c>
      <c r="G147" s="78">
        <f>G136*G141</f>
        <v>0.97646166114563282</v>
      </c>
      <c r="H147" s="78">
        <f>H136*H141</f>
        <v>0.93729153052446756</v>
      </c>
      <c r="I147" s="78">
        <f>I136*I141</f>
        <v>0.90372455956208297</v>
      </c>
      <c r="J147" s="78">
        <f>J136*J141</f>
        <v>0.87471893428037784</v>
      </c>
      <c r="K147" s="78">
        <f>K136*K141</f>
        <v>0.84947409945219321</v>
      </c>
      <c r="L147" s="78">
        <f>L136*L141</f>
        <v>0.82736468552318865</v>
      </c>
      <c r="M147" s="78">
        <f>M136*M141</f>
        <v>1.5064306978011324</v>
      </c>
      <c r="N147" s="78">
        <f>N136*N141</f>
        <v>1.5275770131581494</v>
      </c>
      <c r="O147" s="78">
        <f>O136*O141</f>
        <v>1.5476932471985281</v>
      </c>
      <c r="P147" s="78">
        <f>P136*P141</f>
        <v>3.1784677190840727</v>
      </c>
      <c r="Q147" s="78">
        <f>Q136*Q141</f>
        <v>2.2323413924189404</v>
      </c>
      <c r="R147" s="78">
        <f>R136*R141</f>
        <v>2.5188711497838958</v>
      </c>
      <c r="S147" s="78">
        <f>S136*S141</f>
        <v>24.457755364979782</v>
      </c>
      <c r="T147" s="78">
        <f>T136*T141</f>
        <v>27.940328306708459</v>
      </c>
      <c r="U147" s="78">
        <f>U136*U141</f>
        <v>32.183528545697307</v>
      </c>
      <c r="V147" s="78">
        <f>V136*V141</f>
        <v>37.824702706496353</v>
      </c>
      <c r="W147" s="78">
        <f>W136*W141</f>
        <v>23.421408872559638</v>
      </c>
      <c r="X147" s="78">
        <f>X136*X141</f>
        <v>25.285355748268678</v>
      </c>
    </row>
    <row r="148" spans="1:24" x14ac:dyDescent="0.2">
      <c r="B148" s="74"/>
      <c r="C148" s="73" t="s">
        <v>1</v>
      </c>
      <c r="D148" s="74"/>
      <c r="E148" s="78">
        <f>E137*E142</f>
        <v>0</v>
      </c>
      <c r="F148" s="78">
        <f>F137*F142</f>
        <v>0</v>
      </c>
      <c r="G148" s="78">
        <f>G137*G142</f>
        <v>9.7659056697548703</v>
      </c>
      <c r="H148" s="78">
        <f>H137*H142</f>
        <v>9.3741526537998237</v>
      </c>
      <c r="I148" s="78">
        <f>I137*I142</f>
        <v>9.0384386313430252</v>
      </c>
      <c r="J148" s="78">
        <f>J137*J142</f>
        <v>8.7483440872714748</v>
      </c>
      <c r="K148" s="78">
        <f>K137*K142</f>
        <v>8.4958624124750042</v>
      </c>
      <c r="L148" s="78">
        <f>L137*L142</f>
        <v>8.2747390858398369</v>
      </c>
      <c r="M148" s="78">
        <f>M137*M142</f>
        <v>11.569481633813176</v>
      </c>
      <c r="N148" s="78">
        <f>N137*N142</f>
        <v>11.731886653508365</v>
      </c>
      <c r="O148" s="78">
        <f>O137*O142</f>
        <v>11.886380584501252</v>
      </c>
      <c r="P148" s="78">
        <f>P137*P142</f>
        <v>24.410830151886458</v>
      </c>
      <c r="Q148" s="78">
        <f>Q137*Q142</f>
        <v>11.163850352773929</v>
      </c>
      <c r="R148" s="78">
        <f>R137*R142</f>
        <v>12.596774252183796</v>
      </c>
      <c r="S148" s="78">
        <f>S137*S142</f>
        <v>14.283399676039632</v>
      </c>
      <c r="T148" s="78">
        <f>T137*T142</f>
        <v>16.317232318707124</v>
      </c>
      <c r="U148" s="78">
        <f>U137*U142</f>
        <v>18.795273496832817</v>
      </c>
      <c r="V148" s="78">
        <f>V137*V142</f>
        <v>22.08973547743685</v>
      </c>
      <c r="W148" s="78">
        <f>W137*W142</f>
        <v>0</v>
      </c>
      <c r="X148" s="78">
        <f>X137*X142</f>
        <v>0</v>
      </c>
    </row>
    <row r="149" spans="1:24" x14ac:dyDescent="0.2">
      <c r="B149" s="74"/>
      <c r="C149" s="73" t="s">
        <v>1</v>
      </c>
      <c r="D149" s="74"/>
      <c r="E149" s="78">
        <f>E138*E143</f>
        <v>0</v>
      </c>
      <c r="F149" s="78">
        <f>F138*F143</f>
        <v>0</v>
      </c>
      <c r="G149" s="78">
        <f>G138*G143</f>
        <v>7.8267853351456029</v>
      </c>
      <c r="H149" s="78">
        <f>H138*H143</f>
        <v>7.5131435921842895</v>
      </c>
      <c r="I149" s="78">
        <f>I138*I143</f>
        <v>7.2443457069304857</v>
      </c>
      <c r="J149" s="78">
        <f>J138*J143</f>
        <v>7.0120581678327047</v>
      </c>
      <c r="K149" s="78">
        <f>K138*K143</f>
        <v>6.8098762958623036</v>
      </c>
      <c r="L149" s="78">
        <f>L138*L143</f>
        <v>6.6327962585247437</v>
      </c>
      <c r="M149" s="78">
        <f>M138*M143</f>
        <v>9.2828300980019804</v>
      </c>
      <c r="N149" s="78">
        <f>N138*N143</f>
        <v>9.4133300404142322</v>
      </c>
      <c r="O149" s="78">
        <f>O138*O143</f>
        <v>9.5374780364470499</v>
      </c>
      <c r="P149" s="78">
        <f>P138*P143</f>
        <v>19.310771546212791</v>
      </c>
      <c r="Q149" s="78">
        <f>Q138*Q143</f>
        <v>8.9379133829304269</v>
      </c>
      <c r="R149" s="78">
        <f>R138*R143</f>
        <v>10.085658525123069</v>
      </c>
      <c r="S149" s="78">
        <f>S138*S143</f>
        <v>22.267138817606071</v>
      </c>
      <c r="T149" s="78">
        <f>T138*T143</f>
        <v>25.446711661879952</v>
      </c>
      <c r="U149" s="78">
        <f>U138*U143</f>
        <v>29.32375020346452</v>
      </c>
      <c r="V149" s="78">
        <f>V138*V143</f>
        <v>34.139989763217848</v>
      </c>
      <c r="W149" s="78">
        <f>W138*W143</f>
        <v>11.739232160851964</v>
      </c>
      <c r="X149" s="78">
        <f>X138*X143</f>
        <v>12.678370733720135</v>
      </c>
    </row>
    <row r="150" spans="1:24" x14ac:dyDescent="0.2">
      <c r="B150" s="74"/>
      <c r="C150" s="73" t="s">
        <v>1</v>
      </c>
      <c r="D150" s="74"/>
      <c r="E150" s="78">
        <f>E139*E144</f>
        <v>0</v>
      </c>
      <c r="F150" s="78">
        <f>F139*F144</f>
        <v>0</v>
      </c>
      <c r="G150" s="78">
        <f>G139*G144</f>
        <v>5.8702504316317965</v>
      </c>
      <c r="H150" s="78">
        <f>H139*H144</f>
        <v>5.6350126554366007</v>
      </c>
      <c r="I150" s="78">
        <f>I139*I144</f>
        <v>5.4334086974428386</v>
      </c>
      <c r="J150" s="78">
        <f>J139*J144</f>
        <v>5.2591882521051625</v>
      </c>
      <c r="K150" s="78">
        <f>K139*K144</f>
        <v>5.1075476780532743</v>
      </c>
      <c r="L150" s="78">
        <f>L139*L144</f>
        <v>4.9747339977104144</v>
      </c>
      <c r="M150" s="78">
        <f>M139*M144</f>
        <v>9.0669084180652391</v>
      </c>
      <c r="N150" s="78">
        <f>N139*N144</f>
        <v>9.1943728889133389</v>
      </c>
      <c r="O150" s="78">
        <f>O139*O144</f>
        <v>9.3156331617430777</v>
      </c>
      <c r="P150" s="78">
        <f>P139*P144</f>
        <v>18.861596651368441</v>
      </c>
      <c r="Q150" s="78">
        <f>Q139*Q144</f>
        <v>13.407406370650495</v>
      </c>
      <c r="R150" s="78">
        <f>R139*R144</f>
        <v>15.129092951402695</v>
      </c>
      <c r="S150" s="78">
        <f>S139*S144</f>
        <v>17.170707524068451</v>
      </c>
      <c r="T150" s="78">
        <f>T139*T144</f>
        <v>19.622549936679199</v>
      </c>
      <c r="U150" s="78">
        <f>U139*U144</f>
        <v>22.612224335459782</v>
      </c>
      <c r="V150" s="78">
        <f>V139*V144</f>
        <v>26.326138436582564</v>
      </c>
      <c r="W150" s="78">
        <f>W139*W144</f>
        <v>0</v>
      </c>
      <c r="X150" s="78">
        <f>X139*X144</f>
        <v>0</v>
      </c>
    </row>
    <row r="151" spans="1:24" x14ac:dyDescent="0.2">
      <c r="B151" s="74"/>
      <c r="C151" s="73" t="s">
        <v>1</v>
      </c>
      <c r="D151" s="74"/>
      <c r="E151" s="78">
        <f>E140*E145</f>
        <v>0</v>
      </c>
      <c r="F151" s="78">
        <f>F140*F145</f>
        <v>0</v>
      </c>
      <c r="G151" s="78">
        <f>G140*G145</f>
        <v>7.8267853351456029</v>
      </c>
      <c r="H151" s="78">
        <f>H140*H145</f>
        <v>7.5131435921842895</v>
      </c>
      <c r="I151" s="78">
        <f>I140*I145</f>
        <v>7.2443457069304857</v>
      </c>
      <c r="J151" s="78">
        <f>J140*J145</f>
        <v>7.0120581678327047</v>
      </c>
      <c r="K151" s="78">
        <f>K140*K145</f>
        <v>6.8098762958623036</v>
      </c>
      <c r="L151" s="78">
        <f>L140*L145</f>
        <v>6.6327962585247437</v>
      </c>
      <c r="M151" s="78">
        <f>M140*M145</f>
        <v>12.089145351182347</v>
      </c>
      <c r="N151" s="78">
        <f>N140*N145</f>
        <v>12.259097052924924</v>
      </c>
      <c r="O151" s="78">
        <f>O140*O145</f>
        <v>12.42077653571776</v>
      </c>
      <c r="P151" s="78">
        <f>P140*P145</f>
        <v>25.148658501881901</v>
      </c>
      <c r="Q151" s="78">
        <f>Q140*Q145</f>
        <v>17.876899358370508</v>
      </c>
      <c r="R151" s="78">
        <f>R140*R145</f>
        <v>20.172527377682254</v>
      </c>
      <c r="S151" s="78">
        <f>S140*S145</f>
        <v>33.715192938052951</v>
      </c>
      <c r="T151" s="78">
        <f>T140*T145</f>
        <v>38.529458155662667</v>
      </c>
      <c r="U151" s="78">
        <f>U140*U145</f>
        <v>44.3997724124022</v>
      </c>
      <c r="V151" s="78">
        <f>V140*V145</f>
        <v>51.692152781656297</v>
      </c>
      <c r="W151" s="78">
        <f>W140*W145</f>
        <v>11.739232160851964</v>
      </c>
      <c r="X151" s="78">
        <f>X140*X145</f>
        <v>12.678370733720135</v>
      </c>
    </row>
    <row r="152" spans="1:24" x14ac:dyDescent="0.2">
      <c r="B152" s="74"/>
      <c r="C152" s="74"/>
      <c r="D152" s="74"/>
      <c r="E152" s="78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</row>
    <row r="153" spans="1:24" x14ac:dyDescent="0.2">
      <c r="B153" s="74"/>
      <c r="C153" s="74"/>
      <c r="D153" s="74" t="s">
        <v>0</v>
      </c>
      <c r="E153" s="78">
        <f>SUM(E147:E151)</f>
        <v>0</v>
      </c>
      <c r="F153" s="78">
        <f t="shared" ref="F153:X153" si="17">SUM(F147:F151)</f>
        <v>0</v>
      </c>
      <c r="G153" s="78">
        <f t="shared" si="17"/>
        <v>32.266188432823505</v>
      </c>
      <c r="H153" s="78">
        <f t="shared" si="17"/>
        <v>30.972744024129469</v>
      </c>
      <c r="I153" s="78">
        <f t="shared" si="17"/>
        <v>29.864263302208919</v>
      </c>
      <c r="J153" s="78">
        <f t="shared" si="17"/>
        <v>28.906367609322423</v>
      </c>
      <c r="K153" s="78">
        <f t="shared" si="17"/>
        <v>28.072636781705079</v>
      </c>
      <c r="L153" s="78">
        <f t="shared" si="17"/>
        <v>27.342430286122926</v>
      </c>
      <c r="M153" s="78">
        <f t="shared" si="17"/>
        <v>43.514796198863877</v>
      </c>
      <c r="N153" s="78">
        <f t="shared" si="17"/>
        <v>44.126263648919007</v>
      </c>
      <c r="O153" s="78">
        <f t="shared" si="17"/>
        <v>44.707961565607675</v>
      </c>
      <c r="P153" s="78">
        <f t="shared" si="17"/>
        <v>90.910324570433659</v>
      </c>
      <c r="Q153" s="78">
        <f t="shared" si="17"/>
        <v>53.618410857144298</v>
      </c>
      <c r="R153" s="78">
        <f t="shared" si="17"/>
        <v>60.502924256175717</v>
      </c>
      <c r="S153" s="78">
        <f t="shared" si="17"/>
        <v>111.89419432074688</v>
      </c>
      <c r="T153" s="78">
        <f t="shared" si="17"/>
        <v>127.85628037963741</v>
      </c>
      <c r="U153" s="78">
        <f t="shared" si="17"/>
        <v>147.31454899385662</v>
      </c>
      <c r="V153" s="78">
        <f t="shared" si="17"/>
        <v>172.07271916538991</v>
      </c>
      <c r="W153" s="78">
        <f t="shared" si="17"/>
        <v>46.899873194263563</v>
      </c>
      <c r="X153" s="78">
        <f t="shared" si="17"/>
        <v>50.642097215708951</v>
      </c>
    </row>
    <row r="157" spans="1:24" ht="18" x14ac:dyDescent="0.25">
      <c r="A157" s="64" t="s">
        <v>71</v>
      </c>
    </row>
    <row r="159" spans="1:24" x14ac:dyDescent="0.2">
      <c r="B159" s="2" t="s">
        <v>62</v>
      </c>
      <c r="G159" s="2"/>
    </row>
    <row r="160" spans="1:24" x14ac:dyDescent="0.2">
      <c r="B160" s="2" t="s">
        <v>3</v>
      </c>
      <c r="C160" s="1" t="s">
        <v>1</v>
      </c>
      <c r="D160" s="1" t="s">
        <v>5</v>
      </c>
      <c r="E160" s="1" t="s">
        <v>4</v>
      </c>
    </row>
    <row r="161" spans="2:5" x14ac:dyDescent="0.2">
      <c r="B161" s="3">
        <v>1</v>
      </c>
      <c r="C161" s="14">
        <v>0</v>
      </c>
      <c r="D161" s="14">
        <v>26.534070113063294</v>
      </c>
      <c r="E161" s="14">
        <v>32.202485002721211</v>
      </c>
    </row>
    <row r="162" spans="2:5" x14ac:dyDescent="0.2">
      <c r="B162" s="3">
        <v>2</v>
      </c>
      <c r="C162" s="14">
        <v>0</v>
      </c>
      <c r="D162" s="14">
        <v>28.682951612327244</v>
      </c>
      <c r="E162" s="14">
        <v>34.778683802938886</v>
      </c>
    </row>
    <row r="163" spans="2:5" x14ac:dyDescent="0.2">
      <c r="B163" s="3">
        <v>3</v>
      </c>
      <c r="C163" s="14">
        <v>32.266188432823505</v>
      </c>
      <c r="D163" s="14">
        <v>30.977587741313421</v>
      </c>
      <c r="E163" s="14">
        <v>37.560978507173992</v>
      </c>
    </row>
    <row r="164" spans="2:5" x14ac:dyDescent="0.2">
      <c r="B164" s="3">
        <v>4</v>
      </c>
      <c r="C164" s="14">
        <v>30.972744024129469</v>
      </c>
      <c r="D164" s="14">
        <v>33.455794760618495</v>
      </c>
      <c r="E164" s="14">
        <v>40.565856787747961</v>
      </c>
    </row>
    <row r="165" spans="2:5" x14ac:dyDescent="0.2">
      <c r="B165" s="3">
        <v>5</v>
      </c>
      <c r="C165" s="14">
        <v>29.864263302208919</v>
      </c>
      <c r="D165" s="14">
        <v>36.132258341467967</v>
      </c>
      <c r="E165" s="14">
        <v>43.811125330767766</v>
      </c>
    </row>
    <row r="166" spans="2:5" x14ac:dyDescent="0.2">
      <c r="B166" s="3">
        <v>6</v>
      </c>
      <c r="C166" s="14">
        <v>28.906367609322423</v>
      </c>
      <c r="D166" s="14">
        <v>39.022839008785411</v>
      </c>
      <c r="E166" s="14">
        <v>47.316015357229183</v>
      </c>
    </row>
    <row r="167" spans="2:5" x14ac:dyDescent="0.2">
      <c r="B167" s="3">
        <v>7</v>
      </c>
      <c r="C167" s="14">
        <v>28.072636781705079</v>
      </c>
      <c r="D167" s="14">
        <v>41.999999999999957</v>
      </c>
      <c r="E167" s="14">
        <v>51.101296585807567</v>
      </c>
    </row>
    <row r="168" spans="2:5" x14ac:dyDescent="0.2">
      <c r="B168" s="3">
        <v>8</v>
      </c>
      <c r="C168" s="14">
        <v>27.342430286122926</v>
      </c>
      <c r="D168" s="14">
        <v>45.516239419847302</v>
      </c>
      <c r="E168" s="14">
        <v>55.189400312672099</v>
      </c>
    </row>
    <row r="169" spans="2:5" x14ac:dyDescent="0.2">
      <c r="B169" s="3">
        <v>9</v>
      </c>
      <c r="C169" s="14">
        <v>43.514796198863877</v>
      </c>
      <c r="D169" s="14">
        <v>49.15753857343509</v>
      </c>
      <c r="E169" s="14">
        <v>59.604552337685909</v>
      </c>
    </row>
    <row r="170" spans="2:5" x14ac:dyDescent="0.2">
      <c r="B170" s="3">
        <v>10</v>
      </c>
      <c r="C170" s="14">
        <v>44.126263648919007</v>
      </c>
      <c r="D170" s="14">
        <v>53.090141659309907</v>
      </c>
      <c r="E170" s="14">
        <v>64.372916524700827</v>
      </c>
    </row>
    <row r="171" spans="2:5" x14ac:dyDescent="0.2">
      <c r="B171" s="3">
        <v>11</v>
      </c>
      <c r="C171" s="14">
        <v>44.707961565607675</v>
      </c>
      <c r="D171" s="14">
        <v>57.337352992054704</v>
      </c>
      <c r="E171" s="14">
        <v>69.522749846676817</v>
      </c>
    </row>
    <row r="172" spans="2:5" x14ac:dyDescent="0.2">
      <c r="B172" s="3">
        <v>12</v>
      </c>
      <c r="C172" s="14">
        <v>90.910324570433659</v>
      </c>
      <c r="D172" s="14">
        <v>67.885062342046837</v>
      </c>
      <c r="E172" s="14">
        <v>75.084569834410985</v>
      </c>
    </row>
    <row r="173" spans="2:5" x14ac:dyDescent="0.2">
      <c r="B173" s="3">
        <v>13</v>
      </c>
      <c r="C173" s="14">
        <v>53.618410857144298</v>
      </c>
      <c r="D173" s="14">
        <v>73.315867329410679</v>
      </c>
      <c r="E173" s="14">
        <v>41.09133542116389</v>
      </c>
    </row>
    <row r="174" spans="2:5" x14ac:dyDescent="0.2">
      <c r="B174" s="3">
        <v>14</v>
      </c>
      <c r="C174" s="14">
        <v>60.502924256175717</v>
      </c>
      <c r="D174" s="14">
        <v>79.181136715763529</v>
      </c>
      <c r="E174" s="14">
        <v>44.378642254856963</v>
      </c>
    </row>
    <row r="175" spans="2:5" x14ac:dyDescent="0.2">
      <c r="B175" s="3">
        <v>15</v>
      </c>
      <c r="C175" s="14">
        <v>111.89419432074688</v>
      </c>
      <c r="D175" s="14">
        <v>85.515627653024637</v>
      </c>
      <c r="E175" s="14">
        <v>47.928933635245507</v>
      </c>
    </row>
    <row r="176" spans="2:5" x14ac:dyDescent="0.2">
      <c r="B176" s="3">
        <v>16</v>
      </c>
      <c r="C176" s="14">
        <v>127.85628037963741</v>
      </c>
      <c r="D176" s="14">
        <v>92.356877865266597</v>
      </c>
      <c r="E176" s="14">
        <v>51.763248326065217</v>
      </c>
    </row>
    <row r="177" spans="2:5" x14ac:dyDescent="0.2">
      <c r="B177" s="3">
        <v>17</v>
      </c>
      <c r="C177" s="14">
        <v>147.31454899385662</v>
      </c>
      <c r="D177" s="14">
        <v>101.74542809448792</v>
      </c>
      <c r="E177" s="14">
        <v>55.904308192150339</v>
      </c>
    </row>
    <row r="178" spans="2:5" x14ac:dyDescent="0.2">
      <c r="B178" s="3">
        <v>18</v>
      </c>
      <c r="C178" s="14">
        <v>172.07271916538991</v>
      </c>
      <c r="D178" s="14">
        <v>67.885062342046865</v>
      </c>
      <c r="E178" s="14">
        <v>60.376652847522465</v>
      </c>
    </row>
    <row r="179" spans="2:5" x14ac:dyDescent="0.2">
      <c r="B179" s="3">
        <v>19</v>
      </c>
      <c r="C179" s="14">
        <v>46.899873194263563</v>
      </c>
      <c r="D179" s="14">
        <v>73.315867329410636</v>
      </c>
      <c r="E179" s="14">
        <v>25.206785075324206</v>
      </c>
    </row>
    <row r="180" spans="2:5" x14ac:dyDescent="0.2">
      <c r="B180" s="3">
        <v>20</v>
      </c>
      <c r="C180" s="14">
        <v>50.642097215708951</v>
      </c>
      <c r="D180" s="14">
        <v>79.181136715763486</v>
      </c>
      <c r="E180" s="14">
        <v>27.223327881350144</v>
      </c>
    </row>
    <row r="181" spans="2:5" x14ac:dyDescent="0.2">
      <c r="B181" s="3">
        <v>21</v>
      </c>
      <c r="C181" s="63">
        <v>60</v>
      </c>
      <c r="D181" s="14">
        <v>85.51562765302458</v>
      </c>
      <c r="E181" s="14">
        <v>29.40119411185816</v>
      </c>
    </row>
    <row r="182" spans="2:5" x14ac:dyDescent="0.2">
      <c r="B182" s="3">
        <v>22</v>
      </c>
      <c r="C182" s="63">
        <v>70</v>
      </c>
      <c r="D182" s="14">
        <v>92.35687786526654</v>
      </c>
      <c r="E182" s="14">
        <v>31.753289640806827</v>
      </c>
    </row>
    <row r="183" spans="2:5" x14ac:dyDescent="0.2">
      <c r="B183" s="3">
        <v>23</v>
      </c>
      <c r="C183" s="63">
        <v>80</v>
      </c>
      <c r="D183" s="14">
        <v>101.74542809448786</v>
      </c>
      <c r="E183" s="14">
        <v>34.293552812071312</v>
      </c>
    </row>
    <row r="184" spans="2:5" x14ac:dyDescent="0.2">
      <c r="B184" s="3">
        <v>24</v>
      </c>
      <c r="C184" s="63">
        <v>90</v>
      </c>
      <c r="D184" s="14">
        <v>0</v>
      </c>
      <c r="E184" s="14">
        <v>37.037037037037067</v>
      </c>
    </row>
    <row r="185" spans="2:5" x14ac:dyDescent="0.2">
      <c r="D185" s="5"/>
    </row>
    <row r="186" spans="2:5" x14ac:dyDescent="0.2">
      <c r="B186" s="1" t="s">
        <v>0</v>
      </c>
      <c r="C186" s="50">
        <f>SUM(C161:C185)</f>
        <v>1471.48502480306</v>
      </c>
      <c r="D186" s="50">
        <f t="shared" ref="D186:E186" si="18">SUM(D161:D185)</f>
        <v>1441.9067742222226</v>
      </c>
      <c r="E186" s="50">
        <f t="shared" si="18"/>
        <v>1097.4689374659852</v>
      </c>
    </row>
  </sheetData>
  <pageMargins left="0.75" right="0.75" top="1" bottom="1" header="0.5" footer="0.5"/>
  <pageSetup paperSize="9" orientation="portrait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6"/>
  <sheetViews>
    <sheetView zoomScale="75" zoomScaleNormal="75" workbookViewId="0">
      <selection activeCell="H44" sqref="H44"/>
    </sheetView>
  </sheetViews>
  <sheetFormatPr defaultRowHeight="12.75" x14ac:dyDescent="0.2"/>
  <cols>
    <col min="1" max="1" width="5.7109375" style="1" customWidth="1"/>
    <col min="2" max="3" width="2.7109375" style="1" customWidth="1"/>
    <col min="4" max="4" width="4.140625" style="1" customWidth="1"/>
    <col min="5" max="5" width="9.5703125" style="1" customWidth="1"/>
    <col min="6" max="6" width="8" style="1" customWidth="1"/>
    <col min="7" max="7" width="6.85546875" style="1" customWidth="1"/>
    <col min="8" max="8" width="10" style="1" customWidth="1"/>
    <col min="9" max="9" width="3.5703125" style="1" customWidth="1"/>
    <col min="10" max="11" width="2.7109375" style="1" customWidth="1"/>
    <col min="12" max="12" width="4.85546875" style="1" customWidth="1"/>
    <col min="13" max="13" width="9.28515625" style="1" customWidth="1"/>
    <col min="14" max="14" width="9.140625" style="1"/>
    <col min="15" max="15" width="7.28515625" style="1" customWidth="1"/>
    <col min="16" max="16" width="6.5703125" style="1" customWidth="1"/>
    <col min="17" max="17" width="3.5703125" style="1" customWidth="1"/>
    <col min="18" max="19" width="2.7109375" style="1" customWidth="1"/>
    <col min="20" max="20" width="4.42578125" style="1" customWidth="1"/>
    <col min="21" max="21" width="9.7109375" style="1" customWidth="1"/>
    <col min="22" max="22" width="10.85546875" style="1" customWidth="1"/>
    <col min="23" max="24" width="8.28515625" style="1" customWidth="1"/>
    <col min="25" max="25" width="3.5703125" style="1" customWidth="1"/>
    <col min="26" max="27" width="2.7109375" style="1" customWidth="1"/>
    <col min="28" max="28" width="3" style="1" customWidth="1"/>
    <col min="29" max="29" width="11.140625" style="1" customWidth="1"/>
    <col min="30" max="30" width="8.140625" style="1" customWidth="1"/>
    <col min="31" max="31" width="8.85546875" style="1" customWidth="1"/>
    <col min="32" max="32" width="13.85546875" style="4" customWidth="1"/>
    <col min="33" max="33" width="4.42578125" style="1" customWidth="1"/>
    <col min="34" max="34" width="26.28515625" style="37" customWidth="1"/>
    <col min="35" max="35" width="13.85546875" style="13" customWidth="1"/>
    <col min="36" max="36" width="12.7109375" style="13" customWidth="1"/>
    <col min="37" max="37" width="16.28515625" style="13" customWidth="1"/>
    <col min="38" max="38" width="21.140625" style="13" customWidth="1"/>
    <col min="39" max="39" width="17.7109375" style="13" customWidth="1"/>
    <col min="40" max="16384" width="9.140625" style="1"/>
  </cols>
  <sheetData>
    <row r="1" spans="1:40" ht="51" x14ac:dyDescent="0.2">
      <c r="A1" s="6"/>
      <c r="B1" s="8"/>
      <c r="C1" s="8"/>
      <c r="D1" s="8"/>
      <c r="E1" s="8"/>
      <c r="F1" s="7"/>
      <c r="G1" s="8"/>
      <c r="H1" s="8"/>
      <c r="I1" s="6"/>
      <c r="J1" s="8"/>
      <c r="K1" s="8"/>
      <c r="L1" s="8"/>
      <c r="M1" s="8"/>
      <c r="N1" s="7"/>
      <c r="O1" s="8"/>
      <c r="P1" s="8"/>
      <c r="Q1" s="6"/>
      <c r="R1" s="8"/>
      <c r="S1" s="8"/>
      <c r="T1" s="8"/>
      <c r="U1" s="8"/>
      <c r="V1" s="7"/>
      <c r="W1" s="8"/>
      <c r="X1" s="8"/>
      <c r="Y1" s="6"/>
      <c r="Z1" s="8"/>
      <c r="AA1" s="8"/>
      <c r="AB1" s="8"/>
      <c r="AC1" s="8"/>
      <c r="AD1" s="7"/>
      <c r="AE1" s="8"/>
      <c r="AF1" s="8"/>
      <c r="AH1" s="54" t="s">
        <v>55</v>
      </c>
      <c r="AJ1" s="33" t="s">
        <v>54</v>
      </c>
      <c r="AK1" s="38" t="s">
        <v>53</v>
      </c>
      <c r="AL1" s="61" t="s">
        <v>60</v>
      </c>
      <c r="AN1" s="51"/>
    </row>
    <row r="2" spans="1:40" ht="18" customHeight="1" x14ac:dyDescent="0.25">
      <c r="A2" s="6"/>
      <c r="B2" s="10"/>
      <c r="C2" s="10"/>
      <c r="D2" s="10"/>
      <c r="E2" s="10"/>
      <c r="F2" s="9" t="s">
        <v>2</v>
      </c>
      <c r="G2" s="10"/>
      <c r="H2" s="10"/>
      <c r="I2" s="6"/>
      <c r="J2" s="10"/>
      <c r="K2" s="10"/>
      <c r="L2" s="10"/>
      <c r="M2" s="10"/>
      <c r="N2" s="9" t="s">
        <v>8</v>
      </c>
      <c r="O2" s="10"/>
      <c r="P2" s="10"/>
      <c r="Q2" s="6"/>
      <c r="R2" s="10"/>
      <c r="S2" s="10"/>
      <c r="T2" s="10"/>
      <c r="U2" s="10"/>
      <c r="V2" s="9" t="s">
        <v>9</v>
      </c>
      <c r="W2" s="10"/>
      <c r="X2" s="10"/>
      <c r="Y2" s="6"/>
      <c r="Z2" s="10"/>
      <c r="AA2" s="10"/>
      <c r="AB2" s="10"/>
      <c r="AC2" s="10"/>
      <c r="AD2" s="9" t="s">
        <v>13</v>
      </c>
      <c r="AE2" s="10"/>
      <c r="AF2" s="10"/>
      <c r="AH2" s="2" t="s">
        <v>56</v>
      </c>
      <c r="AI2" s="33" t="s">
        <v>16</v>
      </c>
      <c r="AL2" s="35" t="s">
        <v>28</v>
      </c>
      <c r="AN2" s="15"/>
    </row>
    <row r="3" spans="1:40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H3" s="1" t="s">
        <v>10</v>
      </c>
      <c r="AI3" s="41">
        <v>570</v>
      </c>
      <c r="AJ3" s="41">
        <f>570/2</f>
        <v>285</v>
      </c>
      <c r="AK3" s="39">
        <f>AJ3/$AJ$8</f>
        <v>3.0303030303030304E-2</v>
      </c>
      <c r="AL3" s="43">
        <f t="shared" ref="AL3:AL8" si="0">AK3*500</f>
        <v>15.151515151515152</v>
      </c>
      <c r="AN3" s="15"/>
    </row>
    <row r="4" spans="1:40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H4" s="1" t="s">
        <v>11</v>
      </c>
      <c r="AI4" s="41">
        <v>2850</v>
      </c>
      <c r="AJ4" s="41">
        <f>2850</f>
        <v>2850</v>
      </c>
      <c r="AK4" s="39">
        <f>AJ4/$AJ$8</f>
        <v>0.30303030303030304</v>
      </c>
      <c r="AL4" s="43">
        <f t="shared" si="0"/>
        <v>151.51515151515153</v>
      </c>
      <c r="AN4" s="15"/>
    </row>
    <row r="5" spans="1:40" x14ac:dyDescent="0.2">
      <c r="A5" s="6"/>
      <c r="B5" s="6"/>
      <c r="C5" s="6"/>
      <c r="D5" s="6"/>
      <c r="E5" s="3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H5" s="1" t="s">
        <v>12</v>
      </c>
      <c r="AI5" s="41">
        <v>2280</v>
      </c>
      <c r="AJ5" s="41">
        <f>2280</f>
        <v>2280</v>
      </c>
      <c r="AK5" s="39">
        <f>AJ5/$AJ$8</f>
        <v>0.24242424242424243</v>
      </c>
      <c r="AL5" s="43">
        <f t="shared" si="0"/>
        <v>121.21212121212122</v>
      </c>
      <c r="AN5" s="15"/>
    </row>
    <row r="6" spans="1:40" x14ac:dyDescent="0.2">
      <c r="A6" s="6"/>
      <c r="B6" s="6"/>
      <c r="C6" s="6"/>
      <c r="D6" s="6"/>
      <c r="E6" s="6"/>
      <c r="F6" s="11"/>
      <c r="G6" s="6"/>
      <c r="H6" s="6"/>
      <c r="I6" s="6"/>
      <c r="J6" s="6"/>
      <c r="K6" s="6"/>
      <c r="L6" s="6"/>
      <c r="M6" s="6"/>
      <c r="N6" s="11"/>
      <c r="O6" s="6"/>
      <c r="P6" s="6"/>
      <c r="Q6" s="6"/>
      <c r="R6" s="6"/>
      <c r="S6" s="6"/>
      <c r="T6" s="6"/>
      <c r="U6" s="6"/>
      <c r="V6" s="11"/>
      <c r="W6" s="6"/>
      <c r="X6" s="6"/>
      <c r="Y6" s="6"/>
      <c r="Z6" s="6"/>
      <c r="AA6" s="6"/>
      <c r="AB6" s="6"/>
      <c r="AC6" s="6"/>
      <c r="AD6" s="11"/>
      <c r="AE6" s="27" t="s">
        <v>22</v>
      </c>
      <c r="AF6" s="6"/>
      <c r="AH6" s="1" t="s">
        <v>14</v>
      </c>
      <c r="AI6" s="42">
        <v>3420</v>
      </c>
      <c r="AJ6" s="42">
        <f>3420/2</f>
        <v>1710</v>
      </c>
      <c r="AK6" s="39">
        <f>AJ6/$AJ$8</f>
        <v>0.18181818181818182</v>
      </c>
      <c r="AL6" s="43">
        <f t="shared" si="0"/>
        <v>90.909090909090907</v>
      </c>
      <c r="AN6" s="15"/>
    </row>
    <row r="7" spans="1:40" x14ac:dyDescent="0.2">
      <c r="A7" s="6"/>
      <c r="B7" s="6"/>
      <c r="C7" s="6"/>
      <c r="D7" s="6"/>
      <c r="E7" s="6"/>
      <c r="F7" s="11"/>
      <c r="G7" s="6"/>
      <c r="H7" s="6"/>
      <c r="I7" s="6"/>
      <c r="J7" s="6"/>
      <c r="K7" s="6"/>
      <c r="L7" s="6"/>
      <c r="M7" s="6"/>
      <c r="N7" s="11"/>
      <c r="O7" s="27" t="s">
        <v>20</v>
      </c>
      <c r="P7" s="6"/>
      <c r="Q7" s="6"/>
      <c r="R7" s="6"/>
      <c r="S7" s="6"/>
      <c r="T7" s="6"/>
      <c r="U7" s="6"/>
      <c r="V7" s="11"/>
      <c r="W7" s="6"/>
      <c r="X7" s="6"/>
      <c r="Y7" s="6"/>
      <c r="Z7" s="6"/>
      <c r="AA7" s="6"/>
      <c r="AB7" s="6"/>
      <c r="AC7" s="6"/>
      <c r="AD7" s="11"/>
      <c r="AE7" s="27" t="s">
        <v>19</v>
      </c>
      <c r="AF7" s="6"/>
      <c r="AH7" s="1" t="s">
        <v>15</v>
      </c>
      <c r="AI7" s="42">
        <v>4560</v>
      </c>
      <c r="AJ7" s="42">
        <f>4560/2</f>
        <v>2280</v>
      </c>
      <c r="AK7" s="39">
        <f>AJ7/$AJ$8</f>
        <v>0.24242424242424243</v>
      </c>
      <c r="AL7" s="43">
        <f t="shared" si="0"/>
        <v>121.21212121212122</v>
      </c>
      <c r="AN7" s="15"/>
    </row>
    <row r="8" spans="1:40" ht="13.5" thickBot="1" x14ac:dyDescent="0.25">
      <c r="A8" s="6"/>
      <c r="B8" s="6"/>
      <c r="C8" s="6"/>
      <c r="D8" s="6"/>
      <c r="E8" s="6"/>
      <c r="F8" s="11"/>
      <c r="G8" s="6"/>
      <c r="H8" s="6"/>
      <c r="I8" s="6"/>
      <c r="J8" s="6"/>
      <c r="K8" s="6"/>
      <c r="L8" s="6"/>
      <c r="M8" s="6"/>
      <c r="N8" s="11"/>
      <c r="O8" s="27" t="s">
        <v>17</v>
      </c>
      <c r="P8" s="6"/>
      <c r="Q8" s="6"/>
      <c r="R8" s="6"/>
      <c r="S8" s="6"/>
      <c r="T8" s="6"/>
      <c r="U8" s="6"/>
      <c r="V8" s="11"/>
      <c r="W8" s="6"/>
      <c r="X8" s="6"/>
      <c r="Y8" s="6"/>
      <c r="Z8" s="6"/>
      <c r="AA8" s="6"/>
      <c r="AB8" s="6"/>
      <c r="AC8" s="6"/>
      <c r="AD8" s="11"/>
      <c r="AE8" s="6"/>
      <c r="AF8" s="6"/>
      <c r="AH8" s="1"/>
      <c r="AI8" s="41">
        <f>SUM(AI3:AI7)</f>
        <v>13680</v>
      </c>
      <c r="AJ8" s="41">
        <f>SUM(AJ3:AJ7)</f>
        <v>9405</v>
      </c>
      <c r="AK8" s="39">
        <f>AI8/$AI$8</f>
        <v>1</v>
      </c>
      <c r="AL8" s="62">
        <f t="shared" si="0"/>
        <v>500</v>
      </c>
      <c r="AN8" s="15"/>
    </row>
    <row r="9" spans="1:40" x14ac:dyDescent="0.2">
      <c r="A9" s="6"/>
      <c r="B9" s="6"/>
      <c r="C9" s="6"/>
      <c r="D9" s="6"/>
      <c r="E9" s="6"/>
      <c r="F9" s="11"/>
      <c r="G9" s="6"/>
      <c r="H9" s="6"/>
      <c r="I9" s="6"/>
      <c r="J9" s="6"/>
      <c r="K9" s="6"/>
      <c r="L9" s="6"/>
      <c r="M9" s="6"/>
      <c r="N9" s="11"/>
      <c r="O9" s="6"/>
      <c r="P9" s="6"/>
      <c r="Q9" s="6"/>
      <c r="R9" s="6"/>
      <c r="S9" s="6"/>
      <c r="T9" s="6"/>
      <c r="U9" s="6"/>
      <c r="V9" s="11"/>
      <c r="W9" s="6"/>
      <c r="X9" s="6"/>
      <c r="Y9" s="6"/>
      <c r="Z9" s="6"/>
      <c r="AA9" s="6"/>
      <c r="AB9" s="6"/>
      <c r="AC9" s="6"/>
      <c r="AD9" s="11"/>
      <c r="AE9" s="6"/>
      <c r="AF9" s="6"/>
      <c r="AH9" s="54" t="s">
        <v>57</v>
      </c>
      <c r="AI9" s="41"/>
      <c r="AJ9" s="41"/>
      <c r="AK9" s="40"/>
      <c r="AL9" s="41"/>
      <c r="AN9" s="15"/>
    </row>
    <row r="10" spans="1:40" x14ac:dyDescent="0.2">
      <c r="A10" s="6"/>
      <c r="B10" s="6"/>
      <c r="C10" s="27" t="s">
        <v>11</v>
      </c>
      <c r="D10" s="6"/>
      <c r="E10" s="6"/>
      <c r="F10" s="11"/>
      <c r="G10" s="6"/>
      <c r="H10" s="6"/>
      <c r="I10" s="6"/>
      <c r="J10" s="6"/>
      <c r="K10" s="6"/>
      <c r="L10" s="6"/>
      <c r="M10" s="6"/>
      <c r="N10" s="11"/>
      <c r="O10" s="6"/>
      <c r="P10" s="6"/>
      <c r="Q10" s="6"/>
      <c r="R10" s="6"/>
      <c r="S10" s="6"/>
      <c r="T10" s="6"/>
      <c r="U10" s="6"/>
      <c r="V10" s="11"/>
      <c r="W10" s="6"/>
      <c r="X10" s="6"/>
      <c r="Y10" s="6"/>
      <c r="Z10" s="6"/>
      <c r="AA10" s="6"/>
      <c r="AB10" s="6"/>
      <c r="AC10" s="6"/>
      <c r="AD10" s="11"/>
      <c r="AE10" s="6"/>
      <c r="AF10" s="6"/>
      <c r="AH10" s="29" t="s">
        <v>56</v>
      </c>
      <c r="AI10" s="42" t="s">
        <v>16</v>
      </c>
      <c r="AJ10" s="42"/>
      <c r="AK10" s="38" t="s">
        <v>23</v>
      </c>
      <c r="AL10" s="35" t="s">
        <v>28</v>
      </c>
      <c r="AN10" s="15"/>
    </row>
    <row r="11" spans="1:40" x14ac:dyDescent="0.2">
      <c r="A11" s="6"/>
      <c r="B11" s="6"/>
      <c r="C11" s="6"/>
      <c r="D11" s="6"/>
      <c r="E11" s="6"/>
      <c r="F11" s="11"/>
      <c r="G11" s="11"/>
      <c r="H11" s="6"/>
      <c r="I11" s="6"/>
      <c r="J11" s="6"/>
      <c r="K11" s="6"/>
      <c r="L11" s="6"/>
      <c r="M11" s="6"/>
      <c r="N11" s="11"/>
      <c r="O11" s="11"/>
      <c r="P11" s="6"/>
      <c r="Q11" s="6"/>
      <c r="R11" s="6"/>
      <c r="S11" s="6"/>
      <c r="T11" s="6"/>
      <c r="U11" s="6"/>
      <c r="V11" s="11"/>
      <c r="W11" s="11"/>
      <c r="X11" s="6"/>
      <c r="Y11" s="6"/>
      <c r="Z11" s="6"/>
      <c r="AA11" s="6"/>
      <c r="AB11" s="6"/>
      <c r="AC11" s="6"/>
      <c r="AD11" s="11"/>
      <c r="AE11" s="11"/>
      <c r="AF11" s="6"/>
      <c r="AH11" s="1" t="s">
        <v>10</v>
      </c>
      <c r="AI11" s="41">
        <v>670</v>
      </c>
      <c r="AJ11" s="41">
        <f>AI11/2</f>
        <v>335</v>
      </c>
      <c r="AK11" s="39">
        <f>AJ11/$AJ$16</f>
        <v>4.1666666666666664E-2</v>
      </c>
      <c r="AL11" s="43">
        <f t="shared" ref="AL11:AL16" si="1">AK11*500</f>
        <v>20.833333333333332</v>
      </c>
      <c r="AN11" s="15"/>
    </row>
    <row r="12" spans="1:40" x14ac:dyDescent="0.2">
      <c r="A12" s="6"/>
      <c r="B12" s="6"/>
      <c r="C12" s="6"/>
      <c r="D12" s="6"/>
      <c r="E12" s="6"/>
      <c r="F12" s="11"/>
      <c r="G12" s="11"/>
      <c r="H12" s="6"/>
      <c r="I12" s="6"/>
      <c r="J12" s="6"/>
      <c r="K12" s="6"/>
      <c r="L12" s="6"/>
      <c r="M12" s="6"/>
      <c r="N12" s="11"/>
      <c r="O12" s="11"/>
      <c r="P12" s="6"/>
      <c r="Q12" s="6"/>
      <c r="R12" s="6"/>
      <c r="S12" s="6"/>
      <c r="T12" s="6"/>
      <c r="U12" s="6"/>
      <c r="V12" s="11"/>
      <c r="W12" s="11"/>
      <c r="X12" s="6"/>
      <c r="Y12" s="6"/>
      <c r="Z12" s="6"/>
      <c r="AA12" s="6"/>
      <c r="AB12" s="6"/>
      <c r="AC12" s="6"/>
      <c r="AD12" s="11"/>
      <c r="AE12" s="11"/>
      <c r="AF12" s="6"/>
      <c r="AH12" s="1" t="s">
        <v>11</v>
      </c>
      <c r="AI12" s="41">
        <v>3350</v>
      </c>
      <c r="AJ12" s="41">
        <f>AI12/2</f>
        <v>1675</v>
      </c>
      <c r="AK12" s="39">
        <f>AJ12/$AJ$16</f>
        <v>0.20833333333333334</v>
      </c>
      <c r="AL12" s="43">
        <f t="shared" si="1"/>
        <v>104.16666666666667</v>
      </c>
      <c r="AN12" s="15"/>
    </row>
    <row r="13" spans="1:40" x14ac:dyDescent="0.2">
      <c r="A13" s="6"/>
      <c r="B13" s="6"/>
      <c r="C13" s="6"/>
      <c r="D13" s="6"/>
      <c r="E13" s="11"/>
      <c r="F13" s="11"/>
      <c r="G13" s="11"/>
      <c r="H13" s="6"/>
      <c r="I13" s="6"/>
      <c r="J13" s="6"/>
      <c r="K13" s="6"/>
      <c r="L13" s="6"/>
      <c r="M13" s="11"/>
      <c r="N13" s="11"/>
      <c r="O13" s="11"/>
      <c r="P13" s="6"/>
      <c r="Q13" s="6"/>
      <c r="R13" s="6"/>
      <c r="S13" s="6"/>
      <c r="T13" s="6"/>
      <c r="U13" s="11"/>
      <c r="V13" s="11"/>
      <c r="W13" s="11"/>
      <c r="X13" s="6"/>
      <c r="Y13" s="6"/>
      <c r="Z13" s="6"/>
      <c r="AA13" s="6"/>
      <c r="AB13" s="6"/>
      <c r="AC13" s="11"/>
      <c r="AD13" s="11"/>
      <c r="AE13" s="11"/>
      <c r="AF13" s="6"/>
      <c r="AH13" s="1" t="s">
        <v>12</v>
      </c>
      <c r="AI13" s="41">
        <v>2680</v>
      </c>
      <c r="AJ13" s="41">
        <f>AI13/2</f>
        <v>1340</v>
      </c>
      <c r="AK13" s="39">
        <f>AJ13/$AJ$16</f>
        <v>0.16666666666666666</v>
      </c>
      <c r="AL13" s="43">
        <f t="shared" si="1"/>
        <v>83.333333333333329</v>
      </c>
      <c r="AN13" s="15"/>
    </row>
    <row r="14" spans="1:40" x14ac:dyDescent="0.2">
      <c r="A14" s="6"/>
      <c r="B14" s="6"/>
      <c r="C14" s="6"/>
      <c r="D14" s="6"/>
      <c r="E14" s="11"/>
      <c r="F14" s="11"/>
      <c r="G14" s="6"/>
      <c r="H14" s="7" t="s">
        <v>12</v>
      </c>
      <c r="I14" s="6"/>
      <c r="J14" s="6"/>
      <c r="K14" s="6"/>
      <c r="L14" s="6"/>
      <c r="M14" s="11"/>
      <c r="N14" s="11"/>
      <c r="O14" s="6"/>
      <c r="P14" s="6"/>
      <c r="Q14" s="6"/>
      <c r="R14" s="6"/>
      <c r="S14" s="6"/>
      <c r="T14" s="6"/>
      <c r="U14" s="11"/>
      <c r="V14" s="11"/>
      <c r="W14" s="6"/>
      <c r="X14" s="6"/>
      <c r="Y14" s="6"/>
      <c r="Z14" s="6"/>
      <c r="AA14" s="6"/>
      <c r="AB14" s="6"/>
      <c r="AC14" s="11"/>
      <c r="AD14" s="11"/>
      <c r="AE14" s="6"/>
      <c r="AF14" s="6"/>
      <c r="AH14" s="1" t="s">
        <v>14</v>
      </c>
      <c r="AI14" s="41">
        <v>4020</v>
      </c>
      <c r="AJ14" s="41">
        <f>AI14/2</f>
        <v>2010</v>
      </c>
      <c r="AK14" s="39">
        <f>AJ14/$AJ$16</f>
        <v>0.25</v>
      </c>
      <c r="AL14" s="43">
        <f t="shared" si="1"/>
        <v>125</v>
      </c>
      <c r="AN14" s="15"/>
    </row>
    <row r="15" spans="1:40" x14ac:dyDescent="0.2">
      <c r="A15" s="6"/>
      <c r="B15" s="6"/>
      <c r="C15" s="6"/>
      <c r="D15" s="6"/>
      <c r="E15" s="11"/>
      <c r="F15" s="11"/>
      <c r="G15" s="6"/>
      <c r="H15" s="6"/>
      <c r="I15" s="6"/>
      <c r="J15" s="6"/>
      <c r="K15" s="6"/>
      <c r="L15" s="6"/>
      <c r="M15" s="11"/>
      <c r="N15" s="11"/>
      <c r="O15" s="6"/>
      <c r="P15" s="6"/>
      <c r="Q15" s="6"/>
      <c r="R15" s="6"/>
      <c r="S15" s="6"/>
      <c r="T15" s="6"/>
      <c r="U15" s="11"/>
      <c r="V15" s="11"/>
      <c r="W15" s="6"/>
      <c r="X15" s="6"/>
      <c r="Y15" s="6"/>
      <c r="Z15" s="6"/>
      <c r="AA15" s="6"/>
      <c r="AB15" s="6"/>
      <c r="AC15" s="11"/>
      <c r="AD15" s="11"/>
      <c r="AE15" s="6"/>
      <c r="AF15" s="6"/>
      <c r="AH15" s="1" t="s">
        <v>15</v>
      </c>
      <c r="AI15" s="41">
        <v>5360</v>
      </c>
      <c r="AJ15" s="41">
        <f>AI15/2</f>
        <v>2680</v>
      </c>
      <c r="AK15" s="39">
        <f>AJ15/$AJ$16</f>
        <v>0.33333333333333331</v>
      </c>
      <c r="AL15" s="43">
        <f t="shared" si="1"/>
        <v>166.66666666666666</v>
      </c>
      <c r="AN15" s="15"/>
    </row>
    <row r="16" spans="1:40" ht="13.5" thickBot="1" x14ac:dyDescent="0.25">
      <c r="A16" s="6"/>
      <c r="B16" s="6"/>
      <c r="C16" s="6"/>
      <c r="D16" s="6"/>
      <c r="E16" s="6"/>
      <c r="F16" s="11"/>
      <c r="G16" s="6"/>
      <c r="H16" s="6"/>
      <c r="I16" s="6"/>
      <c r="J16" s="6"/>
      <c r="K16" s="6"/>
      <c r="L16" s="6"/>
      <c r="M16" s="6"/>
      <c r="N16" s="11"/>
      <c r="O16" s="6"/>
      <c r="P16" s="6"/>
      <c r="Q16" s="6"/>
      <c r="R16" s="6"/>
      <c r="S16" s="6"/>
      <c r="T16" s="6"/>
      <c r="U16" s="6"/>
      <c r="V16" s="11"/>
      <c r="W16" s="6"/>
      <c r="X16" s="6"/>
      <c r="Y16" s="6"/>
      <c r="Z16" s="6"/>
      <c r="AA16" s="6"/>
      <c r="AB16" s="6"/>
      <c r="AC16" s="6"/>
      <c r="AD16" s="11"/>
      <c r="AE16" s="6"/>
      <c r="AF16" s="6"/>
      <c r="AH16" s="1"/>
      <c r="AI16" s="41">
        <f>SUM(AI11:AI15)</f>
        <v>16080</v>
      </c>
      <c r="AJ16" s="41">
        <f>SUM(AJ11:AJ15)</f>
        <v>8040</v>
      </c>
      <c r="AK16" s="39">
        <f>SUM(AK11:AK15)</f>
        <v>1</v>
      </c>
      <c r="AL16" s="62">
        <f t="shared" si="1"/>
        <v>500</v>
      </c>
      <c r="AN16" s="15"/>
    </row>
    <row r="17" spans="1:40" x14ac:dyDescent="0.2">
      <c r="A17" s="6"/>
      <c r="B17" s="6"/>
      <c r="C17" s="6"/>
      <c r="D17" s="6"/>
      <c r="E17" s="6"/>
      <c r="F17" s="11"/>
      <c r="G17" s="6"/>
      <c r="H17" s="6"/>
      <c r="I17" s="6"/>
      <c r="J17" s="6"/>
      <c r="K17" s="6"/>
      <c r="L17" s="6"/>
      <c r="M17" s="6"/>
      <c r="N17" s="11"/>
      <c r="O17" s="6"/>
      <c r="P17" s="6"/>
      <c r="Q17" s="6"/>
      <c r="R17" s="6"/>
      <c r="S17" s="6"/>
      <c r="T17" s="6"/>
      <c r="U17" s="6"/>
      <c r="V17" s="11"/>
      <c r="W17" s="6"/>
      <c r="X17" s="6"/>
      <c r="Y17" s="6"/>
      <c r="Z17" s="6"/>
      <c r="AA17" s="6"/>
      <c r="AB17" s="6"/>
      <c r="AC17" s="6"/>
      <c r="AD17" s="11"/>
      <c r="AE17" s="6"/>
      <c r="AF17" s="6"/>
      <c r="AH17" s="54" t="s">
        <v>58</v>
      </c>
      <c r="AI17" s="41"/>
      <c r="AJ17" s="41"/>
      <c r="AK17" s="40"/>
      <c r="AL17" s="41"/>
      <c r="AN17" s="15"/>
    </row>
    <row r="18" spans="1:40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27" t="s">
        <v>21</v>
      </c>
      <c r="X18" s="6"/>
      <c r="Y18" s="6"/>
      <c r="Z18" s="6"/>
      <c r="AA18" s="6"/>
      <c r="AB18" s="6"/>
      <c r="AC18" s="6"/>
      <c r="AD18" s="6"/>
      <c r="AE18" s="6"/>
      <c r="AF18" s="6"/>
      <c r="AH18" s="2" t="s">
        <v>56</v>
      </c>
      <c r="AI18" s="42" t="s">
        <v>16</v>
      </c>
      <c r="AJ18" s="42"/>
      <c r="AK18" s="38" t="s">
        <v>23</v>
      </c>
      <c r="AL18" s="35" t="s">
        <v>28</v>
      </c>
      <c r="AN18" s="15"/>
    </row>
    <row r="19" spans="1:40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27" t="s">
        <v>18</v>
      </c>
      <c r="X19" s="6"/>
      <c r="Y19" s="6"/>
      <c r="Z19" s="6"/>
      <c r="AA19" s="6"/>
      <c r="AB19" s="6"/>
      <c r="AC19" s="6"/>
      <c r="AD19" s="6"/>
      <c r="AE19" s="6"/>
      <c r="AF19" s="6"/>
      <c r="AH19" s="1" t="s">
        <v>10</v>
      </c>
      <c r="AI19" s="16">
        <v>730</v>
      </c>
      <c r="AJ19" s="16">
        <f>AI19</f>
        <v>730</v>
      </c>
      <c r="AK19" s="39">
        <f>AJ19/$AJ$24</f>
        <v>0.5</v>
      </c>
      <c r="AL19" s="43">
        <f t="shared" ref="AL19:AL24" si="2">AK19*500</f>
        <v>250</v>
      </c>
      <c r="AN19" s="15"/>
    </row>
    <row r="20" spans="1:40" x14ac:dyDescent="0.2">
      <c r="A20" s="6"/>
      <c r="B20" s="6"/>
      <c r="C20" s="6"/>
      <c r="D20" s="11"/>
      <c r="E20" s="11"/>
      <c r="F20" s="6"/>
      <c r="G20" s="6"/>
      <c r="H20" s="6"/>
      <c r="I20" s="6"/>
      <c r="J20" s="6"/>
      <c r="K20" s="6"/>
      <c r="L20" s="11"/>
      <c r="M20" s="11"/>
      <c r="N20" s="6"/>
      <c r="O20" s="6"/>
      <c r="P20" s="6"/>
      <c r="Q20" s="6"/>
      <c r="R20" s="6"/>
      <c r="S20" s="6"/>
      <c r="T20" s="11"/>
      <c r="U20" s="11"/>
      <c r="V20" s="6"/>
      <c r="W20" s="6"/>
      <c r="X20" s="6"/>
      <c r="Y20" s="6"/>
      <c r="Z20" s="6"/>
      <c r="AA20" s="6"/>
      <c r="AB20" s="11"/>
      <c r="AC20" s="11"/>
      <c r="AD20" s="6"/>
      <c r="AE20" s="6"/>
      <c r="AF20" s="6"/>
      <c r="AH20" s="1" t="s">
        <v>11</v>
      </c>
      <c r="AI20" s="16">
        <v>3650</v>
      </c>
      <c r="AJ20" s="16">
        <v>0</v>
      </c>
      <c r="AK20" s="39">
        <f>AJ20/$AJ$24</f>
        <v>0</v>
      </c>
      <c r="AL20" s="43">
        <f t="shared" si="2"/>
        <v>0</v>
      </c>
      <c r="AN20" s="15"/>
    </row>
    <row r="21" spans="1:40" x14ac:dyDescent="0.2">
      <c r="A21" s="6"/>
      <c r="B21" s="6"/>
      <c r="C21" s="6"/>
      <c r="D21" s="11"/>
      <c r="E21" s="11"/>
      <c r="F21" s="6"/>
      <c r="G21" s="6"/>
      <c r="H21" s="6"/>
      <c r="I21" s="6"/>
      <c r="J21" s="6"/>
      <c r="K21" s="6"/>
      <c r="L21" s="11"/>
      <c r="M21" s="11"/>
      <c r="N21" s="6"/>
      <c r="O21" s="6"/>
      <c r="P21" s="6"/>
      <c r="Q21" s="6"/>
      <c r="R21" s="6"/>
      <c r="S21" s="6"/>
      <c r="T21" s="11"/>
      <c r="U21" s="11"/>
      <c r="V21" s="6"/>
      <c r="W21" s="6"/>
      <c r="X21" s="6"/>
      <c r="Y21" s="6"/>
      <c r="Z21" s="6"/>
      <c r="AA21" s="6"/>
      <c r="AB21" s="11"/>
      <c r="AC21" s="11"/>
      <c r="AD21" s="6"/>
      <c r="AE21" s="6"/>
      <c r="AF21" s="6"/>
      <c r="AH21" s="1" t="s">
        <v>12</v>
      </c>
      <c r="AI21" s="16">
        <v>2920</v>
      </c>
      <c r="AJ21" s="16">
        <f>730/2</f>
        <v>365</v>
      </c>
      <c r="AK21" s="39">
        <f>AJ21/$AJ$24</f>
        <v>0.25</v>
      </c>
      <c r="AL21" s="43">
        <f t="shared" si="2"/>
        <v>125</v>
      </c>
      <c r="AN21" s="15"/>
    </row>
    <row r="22" spans="1:40" x14ac:dyDescent="0.2">
      <c r="A22" s="6"/>
      <c r="B22" s="6"/>
      <c r="C22" s="6"/>
      <c r="D22" s="11"/>
      <c r="E22" s="11"/>
      <c r="F22" s="6"/>
      <c r="G22" s="6"/>
      <c r="H22" s="6"/>
      <c r="I22" s="6"/>
      <c r="J22" s="6"/>
      <c r="K22" s="6"/>
      <c r="L22" s="11"/>
      <c r="M22" s="11"/>
      <c r="N22" s="6"/>
      <c r="O22" s="6"/>
      <c r="P22" s="6"/>
      <c r="Q22" s="6"/>
      <c r="R22" s="6"/>
      <c r="S22" s="6"/>
      <c r="T22" s="11"/>
      <c r="U22" s="11"/>
      <c r="V22" s="6"/>
      <c r="W22" s="6"/>
      <c r="X22" s="6"/>
      <c r="Y22" s="6"/>
      <c r="Z22" s="6"/>
      <c r="AA22" s="6"/>
      <c r="AB22" s="11"/>
      <c r="AC22" s="11"/>
      <c r="AD22" s="6"/>
      <c r="AE22" s="6"/>
      <c r="AF22" s="6"/>
      <c r="AH22" s="1" t="s">
        <v>14</v>
      </c>
      <c r="AI22" s="16">
        <v>4380</v>
      </c>
      <c r="AJ22" s="16"/>
      <c r="AK22" s="39">
        <f>AJ22/$AJ$24</f>
        <v>0</v>
      </c>
      <c r="AL22" s="43">
        <f t="shared" si="2"/>
        <v>0</v>
      </c>
      <c r="AN22" s="15"/>
    </row>
    <row r="23" spans="1:40" x14ac:dyDescent="0.2">
      <c r="A23" s="6"/>
      <c r="B23" s="6"/>
      <c r="C23" s="6"/>
      <c r="D23" s="11"/>
      <c r="E23" s="11"/>
      <c r="F23" s="6"/>
      <c r="G23" s="30" t="s">
        <v>14</v>
      </c>
      <c r="H23" s="6"/>
      <c r="I23" s="6"/>
      <c r="J23" s="6"/>
      <c r="K23" s="6"/>
      <c r="L23" s="11"/>
      <c r="M23" s="11"/>
      <c r="N23" s="6"/>
      <c r="O23" s="6"/>
      <c r="P23" s="6"/>
      <c r="Q23" s="6"/>
      <c r="R23" s="6"/>
      <c r="S23" s="6"/>
      <c r="T23" s="11"/>
      <c r="U23" s="11"/>
      <c r="V23" s="6"/>
      <c r="W23" s="6"/>
      <c r="X23" s="6"/>
      <c r="Y23" s="6"/>
      <c r="Z23" s="6"/>
      <c r="AA23" s="6"/>
      <c r="AB23" s="11"/>
      <c r="AC23" s="11"/>
      <c r="AD23" s="6"/>
      <c r="AE23" s="6"/>
      <c r="AF23" s="6"/>
      <c r="AH23" s="1" t="s">
        <v>15</v>
      </c>
      <c r="AI23" s="16">
        <v>5840</v>
      </c>
      <c r="AJ23" s="16">
        <v>365</v>
      </c>
      <c r="AK23" s="39">
        <f>AJ23/$AJ$24</f>
        <v>0.25</v>
      </c>
      <c r="AL23" s="43">
        <f t="shared" si="2"/>
        <v>125</v>
      </c>
      <c r="AN23" s="15"/>
    </row>
    <row r="24" spans="1:40" ht="13.5" thickBot="1" x14ac:dyDescent="0.25">
      <c r="A24" s="6"/>
      <c r="B24" s="6"/>
      <c r="C24" s="6"/>
      <c r="D24" s="11"/>
      <c r="E24" s="11"/>
      <c r="F24" s="6"/>
      <c r="G24" s="6"/>
      <c r="H24" s="6"/>
      <c r="I24" s="6"/>
      <c r="J24" s="6"/>
      <c r="K24" s="6"/>
      <c r="L24" s="11"/>
      <c r="M24" s="11"/>
      <c r="N24" s="6"/>
      <c r="O24" s="6"/>
      <c r="P24" s="6"/>
      <c r="Q24" s="6"/>
      <c r="R24" s="6"/>
      <c r="S24" s="6"/>
      <c r="T24" s="11"/>
      <c r="U24" s="11"/>
      <c r="V24" s="6"/>
      <c r="W24" s="6"/>
      <c r="X24" s="6"/>
      <c r="Y24" s="6"/>
      <c r="Z24" s="6"/>
      <c r="AA24" s="6"/>
      <c r="AB24" s="11"/>
      <c r="AC24" s="11"/>
      <c r="AD24" s="6"/>
      <c r="AE24" s="6"/>
      <c r="AF24" s="6"/>
      <c r="AH24" s="13"/>
      <c r="AI24" s="16">
        <f>SUM(AI19:AI23)</f>
        <v>17520</v>
      </c>
      <c r="AJ24" s="16">
        <f>SUM(AJ19:AJ23)</f>
        <v>1460</v>
      </c>
      <c r="AK24" s="39">
        <f>SUM(AK19:AK23)</f>
        <v>1</v>
      </c>
      <c r="AL24" s="62">
        <f t="shared" si="2"/>
        <v>500</v>
      </c>
      <c r="AN24" s="15"/>
    </row>
    <row r="25" spans="1:40" x14ac:dyDescent="0.2">
      <c r="A25" s="6"/>
      <c r="B25" s="6"/>
      <c r="C25" s="6"/>
      <c r="D25" s="11"/>
      <c r="E25" s="11"/>
      <c r="F25" s="6"/>
      <c r="G25" s="6"/>
      <c r="H25" s="6"/>
      <c r="I25" s="6"/>
      <c r="J25" s="6"/>
      <c r="K25" s="6"/>
      <c r="L25" s="11"/>
      <c r="M25" s="11"/>
      <c r="N25" s="6"/>
      <c r="O25" s="6"/>
      <c r="P25" s="6"/>
      <c r="Q25" s="6"/>
      <c r="R25" s="6"/>
      <c r="S25" s="6"/>
      <c r="T25" s="11"/>
      <c r="U25" s="11"/>
      <c r="V25" s="6"/>
      <c r="W25" s="6"/>
      <c r="X25" s="6"/>
      <c r="Y25" s="6"/>
      <c r="Z25" s="6"/>
      <c r="AA25" s="6"/>
      <c r="AB25" s="11"/>
      <c r="AC25" s="11"/>
      <c r="AD25" s="6"/>
      <c r="AE25" s="6"/>
      <c r="AF25" s="6"/>
      <c r="AH25" s="36"/>
      <c r="AN25" s="15"/>
    </row>
    <row r="26" spans="1:40" ht="54" customHeight="1" x14ac:dyDescent="0.2">
      <c r="A26" s="6"/>
      <c r="B26" s="6"/>
      <c r="C26" s="6"/>
      <c r="D26" s="11"/>
      <c r="E26" s="11"/>
      <c r="F26" s="6"/>
      <c r="G26" s="6"/>
      <c r="H26" s="6"/>
      <c r="I26" s="6"/>
      <c r="J26" s="6"/>
      <c r="K26" s="6"/>
      <c r="L26" s="11"/>
      <c r="M26" s="11"/>
      <c r="N26" s="6"/>
      <c r="O26" s="6"/>
      <c r="P26" s="6"/>
      <c r="Q26" s="6"/>
      <c r="R26" s="6"/>
      <c r="S26" s="6"/>
      <c r="T26" s="11"/>
      <c r="U26" s="11"/>
      <c r="V26" s="6"/>
      <c r="W26" s="6"/>
      <c r="X26" s="6"/>
      <c r="Y26" s="6"/>
      <c r="Z26" s="6"/>
      <c r="AA26" s="6"/>
      <c r="AB26" s="11"/>
      <c r="AC26" s="11"/>
      <c r="AD26" s="6"/>
      <c r="AE26" s="60"/>
      <c r="AF26" s="6"/>
      <c r="AH26" s="56"/>
      <c r="AK26" s="24"/>
      <c r="AL26" s="52"/>
      <c r="AM26" s="52"/>
      <c r="AN26" s="15"/>
    </row>
    <row r="27" spans="1:40" x14ac:dyDescent="0.2">
      <c r="A27" s="27" t="s">
        <v>15</v>
      </c>
      <c r="B27" s="6"/>
      <c r="C27" s="6"/>
      <c r="D27" s="11"/>
      <c r="E27" s="11"/>
      <c r="F27" s="6"/>
      <c r="G27" s="6"/>
      <c r="H27" s="6"/>
      <c r="I27" s="6"/>
      <c r="J27" s="6"/>
      <c r="K27" s="6"/>
      <c r="L27" s="11"/>
      <c r="M27" s="11"/>
      <c r="N27" s="6"/>
      <c r="O27" s="6"/>
      <c r="P27" s="6"/>
      <c r="Q27" s="6"/>
      <c r="R27" s="6"/>
      <c r="S27" s="6"/>
      <c r="T27" s="11"/>
      <c r="U27" s="11"/>
      <c r="V27" s="6"/>
      <c r="W27" s="6"/>
      <c r="X27" s="6"/>
      <c r="Y27" s="6"/>
      <c r="Z27" s="6"/>
      <c r="AA27" s="6"/>
      <c r="AB27" s="11"/>
      <c r="AC27" s="11"/>
      <c r="AD27" s="6"/>
      <c r="AE27" s="6"/>
      <c r="AF27" s="6"/>
      <c r="AH27" s="57"/>
      <c r="AK27" s="24"/>
      <c r="AL27" s="52"/>
      <c r="AM27" s="52"/>
      <c r="AN27" s="15"/>
    </row>
    <row r="28" spans="1:40" x14ac:dyDescent="0.2">
      <c r="A28" s="6"/>
      <c r="B28" s="6"/>
      <c r="C28" s="6"/>
      <c r="D28" s="11"/>
      <c r="E28" s="11"/>
      <c r="F28" s="6"/>
      <c r="G28" s="6"/>
      <c r="H28" s="6"/>
      <c r="I28" s="6"/>
      <c r="J28" s="6"/>
      <c r="K28" s="6"/>
      <c r="L28" s="11"/>
      <c r="M28" s="11"/>
      <c r="N28" s="6"/>
      <c r="O28" s="6"/>
      <c r="P28" s="6"/>
      <c r="Q28" s="6"/>
      <c r="R28" s="6"/>
      <c r="S28" s="6"/>
      <c r="T28" s="11"/>
      <c r="U28" s="11"/>
      <c r="V28" s="6"/>
      <c r="W28" s="6"/>
      <c r="X28" s="6"/>
      <c r="Y28" s="6"/>
      <c r="Z28" s="6"/>
      <c r="AA28" s="6"/>
      <c r="AB28" s="11"/>
      <c r="AC28" s="11"/>
      <c r="AD28" s="6"/>
      <c r="AE28" s="6"/>
      <c r="AF28" s="6"/>
      <c r="AH28" s="57"/>
      <c r="AK28" s="24"/>
      <c r="AL28" s="52"/>
      <c r="AM28" s="53"/>
      <c r="AN28" s="15"/>
    </row>
    <row r="29" spans="1:40" x14ac:dyDescent="0.2">
      <c r="A29" s="6"/>
      <c r="B29" s="6"/>
      <c r="C29" s="6"/>
      <c r="D29" s="11"/>
      <c r="E29" s="11"/>
      <c r="F29" s="6"/>
      <c r="G29" s="6"/>
      <c r="H29" s="6"/>
      <c r="I29" s="6"/>
      <c r="J29" s="6"/>
      <c r="K29" s="6"/>
      <c r="L29" s="11"/>
      <c r="M29" s="11"/>
      <c r="N29" s="6"/>
      <c r="O29" s="6"/>
      <c r="P29" s="6"/>
      <c r="Q29" s="6"/>
      <c r="R29" s="6"/>
      <c r="S29" s="6"/>
      <c r="T29" s="11"/>
      <c r="U29" s="11"/>
      <c r="V29" s="6"/>
      <c r="W29" s="6"/>
      <c r="X29" s="6"/>
      <c r="Y29" s="6"/>
      <c r="Z29" s="6"/>
      <c r="AA29" s="6"/>
      <c r="AB29" s="11"/>
      <c r="AC29" s="11"/>
      <c r="AD29" s="6"/>
      <c r="AE29" s="6"/>
      <c r="AF29" s="6"/>
      <c r="AH29" s="57"/>
      <c r="AK29" s="24"/>
      <c r="AL29" s="52"/>
      <c r="AM29" s="53"/>
      <c r="AN29" s="15"/>
    </row>
    <row r="30" spans="1:40" x14ac:dyDescent="0.2">
      <c r="A30" s="6"/>
      <c r="B30" s="6"/>
      <c r="C30" s="6"/>
      <c r="D30" s="11"/>
      <c r="E30" s="11"/>
      <c r="F30" s="6"/>
      <c r="G30" s="6"/>
      <c r="H30" s="6"/>
      <c r="I30" s="6"/>
      <c r="J30" s="6"/>
      <c r="K30" s="6"/>
      <c r="L30" s="11"/>
      <c r="M30" s="11"/>
      <c r="N30" s="6"/>
      <c r="O30" s="6"/>
      <c r="P30" s="6"/>
      <c r="Q30" s="6"/>
      <c r="R30" s="6"/>
      <c r="S30" s="6"/>
      <c r="T30" s="11"/>
      <c r="U30" s="11"/>
      <c r="V30" s="6"/>
      <c r="W30" s="6"/>
      <c r="X30" s="6"/>
      <c r="Y30" s="6"/>
      <c r="Z30" s="6"/>
      <c r="AA30" s="6"/>
      <c r="AB30" s="11"/>
      <c r="AC30" s="11"/>
      <c r="AD30" s="6"/>
      <c r="AE30" s="6"/>
      <c r="AF30" s="6"/>
      <c r="AH30" s="58"/>
      <c r="AK30" s="24"/>
      <c r="AL30" s="52"/>
      <c r="AM30" s="53"/>
      <c r="AN30" s="15"/>
    </row>
    <row r="31" spans="1:40" x14ac:dyDescent="0.2">
      <c r="A31" s="6"/>
      <c r="B31" s="6"/>
      <c r="C31" s="6"/>
      <c r="D31" s="11"/>
      <c r="E31" s="11"/>
      <c r="F31" s="6"/>
      <c r="G31" s="6"/>
      <c r="H31" s="6"/>
      <c r="I31" s="6"/>
      <c r="J31" s="6"/>
      <c r="K31" s="6"/>
      <c r="L31" s="11"/>
      <c r="M31" s="11"/>
      <c r="N31" s="6"/>
      <c r="O31" s="6"/>
      <c r="P31" s="6"/>
      <c r="Q31" s="6"/>
      <c r="R31" s="6"/>
      <c r="S31" s="6"/>
      <c r="T31" s="11"/>
      <c r="U31" s="11"/>
      <c r="V31" s="6"/>
      <c r="W31" s="6"/>
      <c r="X31" s="6"/>
      <c r="Y31" s="6"/>
      <c r="Z31" s="6"/>
      <c r="AA31" s="6"/>
      <c r="AB31" s="11"/>
      <c r="AC31" s="11"/>
      <c r="AD31" s="6"/>
      <c r="AE31" s="6"/>
      <c r="AF31" s="6"/>
      <c r="AH31" s="59"/>
      <c r="AK31" s="24"/>
      <c r="AL31" s="24"/>
      <c r="AM31" s="24"/>
      <c r="AN31" s="15"/>
    </row>
    <row r="32" spans="1:40" ht="13.5" customHeight="1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H32" s="59"/>
      <c r="AK32" s="24"/>
      <c r="AL32" s="25"/>
      <c r="AM32" s="25"/>
      <c r="AN32" s="15"/>
    </row>
    <row r="33" spans="1:40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H33" s="58"/>
      <c r="AK33" s="24"/>
      <c r="AL33" s="25"/>
      <c r="AM33" s="25"/>
      <c r="AN33" s="15"/>
    </row>
    <row r="34" spans="1:40" x14ac:dyDescent="0.2">
      <c r="A34" s="2"/>
      <c r="AH34" s="57"/>
      <c r="AK34" s="24"/>
      <c r="AL34" s="25"/>
      <c r="AM34" s="25"/>
      <c r="AN34" s="15"/>
    </row>
    <row r="35" spans="1:40" x14ac:dyDescent="0.2">
      <c r="A35" s="29"/>
      <c r="E35" s="28"/>
      <c r="F35" s="28"/>
      <c r="G35" s="28"/>
      <c r="H35" s="28"/>
      <c r="AH35" s="57"/>
      <c r="AK35" s="24"/>
      <c r="AL35" s="24"/>
      <c r="AM35" s="24"/>
      <c r="AN35" s="15"/>
    </row>
    <row r="36" spans="1:40" x14ac:dyDescent="0.2">
      <c r="A36" s="2" t="s">
        <v>24</v>
      </c>
      <c r="AD36" s="31"/>
      <c r="AE36" s="12"/>
      <c r="AH36" s="57"/>
      <c r="AN36" s="15"/>
    </row>
    <row r="37" spans="1:40" x14ac:dyDescent="0.2">
      <c r="A37" s="1" t="s">
        <v>25</v>
      </c>
      <c r="AD37" s="31"/>
      <c r="AE37" s="12"/>
      <c r="AH37" s="56"/>
      <c r="AN37" s="15"/>
    </row>
    <row r="38" spans="1:40" x14ac:dyDescent="0.2">
      <c r="A38" s="1" t="s">
        <v>26</v>
      </c>
      <c r="G38" s="12"/>
      <c r="H38" s="12"/>
      <c r="N38" s="12"/>
      <c r="O38" s="12"/>
      <c r="Q38" s="12"/>
      <c r="R38" s="12"/>
      <c r="S38" s="12"/>
      <c r="T38" s="12"/>
      <c r="V38" s="12"/>
      <c r="W38" s="12"/>
      <c r="X38" s="12"/>
      <c r="Y38" s="12"/>
      <c r="Z38" s="12"/>
      <c r="AA38" s="12"/>
      <c r="AB38" s="12"/>
      <c r="AD38" s="31"/>
      <c r="AE38" s="12"/>
      <c r="AN38" s="15"/>
    </row>
    <row r="39" spans="1:40" x14ac:dyDescent="0.2">
      <c r="F39" s="12"/>
      <c r="G39" s="12"/>
      <c r="H39" s="12"/>
      <c r="N39" s="12"/>
      <c r="O39" s="12"/>
      <c r="Q39" s="12"/>
      <c r="R39" s="12"/>
      <c r="S39" s="12"/>
      <c r="T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N39" s="15"/>
    </row>
    <row r="40" spans="1:40" x14ac:dyDescent="0.2">
      <c r="F40" s="12"/>
      <c r="G40" s="12"/>
      <c r="H40" s="12"/>
      <c r="N40" s="12"/>
      <c r="O40" s="12"/>
      <c r="Q40" s="12"/>
      <c r="R40" s="12"/>
      <c r="S40" s="12"/>
      <c r="T40" s="12"/>
      <c r="V40" s="12"/>
      <c r="W40" s="12"/>
      <c r="X40" s="12"/>
      <c r="Y40" s="12"/>
      <c r="Z40" s="12"/>
      <c r="AA40" s="12"/>
      <c r="AB40" s="12"/>
      <c r="AD40" s="12"/>
      <c r="AE40" s="12"/>
      <c r="AN40" s="15"/>
    </row>
    <row r="41" spans="1:40" x14ac:dyDescent="0.2">
      <c r="F41" s="12"/>
      <c r="G41" s="12"/>
      <c r="H41" s="12"/>
      <c r="N41" s="12"/>
      <c r="O41" s="12"/>
      <c r="Q41" s="12"/>
      <c r="R41" s="12"/>
      <c r="S41" s="12"/>
      <c r="T41" s="12"/>
      <c r="V41" s="12"/>
      <c r="W41" s="12"/>
      <c r="X41" s="12"/>
      <c r="Y41" s="12"/>
      <c r="Z41" s="12"/>
      <c r="AA41" s="12"/>
      <c r="AB41" s="12"/>
      <c r="AD41" s="12"/>
      <c r="AE41" s="12"/>
      <c r="AN41" s="15"/>
    </row>
    <row r="42" spans="1:40" x14ac:dyDescent="0.2">
      <c r="F42" s="12"/>
      <c r="G42" s="12"/>
      <c r="H42" s="12"/>
      <c r="N42" s="12"/>
      <c r="O42" s="12"/>
      <c r="Q42" s="12"/>
      <c r="R42" s="12"/>
      <c r="S42" s="12"/>
      <c r="T42" s="12"/>
      <c r="V42" s="12"/>
      <c r="W42" s="12"/>
      <c r="X42" s="12"/>
      <c r="Y42" s="12"/>
      <c r="Z42" s="12"/>
      <c r="AA42" s="12"/>
      <c r="AB42" s="12"/>
      <c r="AD42" s="12"/>
      <c r="AE42" s="12"/>
      <c r="AN42" s="15"/>
    </row>
    <row r="43" spans="1:40" x14ac:dyDescent="0.2"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H43" s="1"/>
      <c r="AN43" s="15"/>
    </row>
    <row r="44" spans="1:40" x14ac:dyDescent="0.2"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N44" s="15"/>
    </row>
    <row r="45" spans="1:40" x14ac:dyDescent="0.2"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D45" s="12"/>
      <c r="AE45" s="12"/>
      <c r="AN45" s="15"/>
    </row>
    <row r="46" spans="1:40" x14ac:dyDescent="0.2"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N46" s="15"/>
    </row>
    <row r="47" spans="1:40" x14ac:dyDescent="0.2"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H47" s="36"/>
      <c r="AN47" s="15"/>
    </row>
    <row r="48" spans="1:40" x14ac:dyDescent="0.2"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N48" s="15"/>
    </row>
    <row r="49" spans="5:40" ht="70.5" customHeight="1" x14ac:dyDescent="0.2"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N49" s="15"/>
    </row>
    <row r="50" spans="5:40" x14ac:dyDescent="0.2">
      <c r="E50" s="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N50" s="15"/>
    </row>
    <row r="51" spans="5:40" x14ac:dyDescent="0.2"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5:40" x14ac:dyDescent="0.2"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5:40" x14ac:dyDescent="0.2">
      <c r="W53" s="12"/>
      <c r="X53" s="12"/>
      <c r="Y53" s="12"/>
      <c r="Z53" s="12"/>
      <c r="AA53" s="12"/>
      <c r="AB53" s="12"/>
      <c r="AC53" s="12"/>
      <c r="AD53" s="12"/>
      <c r="AE53" s="12"/>
    </row>
    <row r="54" spans="5:40" x14ac:dyDescent="0.2">
      <c r="W54" s="12"/>
      <c r="X54" s="12"/>
      <c r="Y54" s="12"/>
      <c r="Z54" s="12"/>
      <c r="AA54" s="12"/>
      <c r="AB54" s="12"/>
      <c r="AC54" s="12"/>
      <c r="AD54" s="12"/>
      <c r="AE54" s="12"/>
    </row>
    <row r="55" spans="5:40" s="13" customFormat="1" ht="57.75" customHeight="1" x14ac:dyDescent="0.2">
      <c r="AF55" s="24"/>
      <c r="AK55" s="32" t="s">
        <v>56</v>
      </c>
      <c r="AL55" s="55" t="s">
        <v>6</v>
      </c>
      <c r="AM55" s="32" t="s">
        <v>59</v>
      </c>
    </row>
    <row r="56" spans="5:40" s="13" customFormat="1" ht="19.5" customHeight="1" x14ac:dyDescent="0.2">
      <c r="AF56" s="24"/>
      <c r="AK56" s="54" t="s">
        <v>55</v>
      </c>
      <c r="AL56" s="55"/>
    </row>
    <row r="57" spans="5:40" ht="18" customHeight="1" x14ac:dyDescent="0.2">
      <c r="AK57" s="1" t="s">
        <v>10</v>
      </c>
      <c r="AL57" s="41">
        <v>570</v>
      </c>
      <c r="AM57" s="1">
        <v>500</v>
      </c>
    </row>
    <row r="58" spans="5:40" ht="18" customHeight="1" x14ac:dyDescent="0.2">
      <c r="AK58" s="1" t="s">
        <v>11</v>
      </c>
      <c r="AL58" s="41">
        <v>2850</v>
      </c>
      <c r="AM58" s="1">
        <v>2500</v>
      </c>
    </row>
    <row r="59" spans="5:40" ht="18" customHeight="1" x14ac:dyDescent="0.2">
      <c r="AK59" s="1" t="s">
        <v>12</v>
      </c>
      <c r="AL59" s="41">
        <v>2280</v>
      </c>
      <c r="AM59" s="1">
        <v>2000</v>
      </c>
    </row>
    <row r="60" spans="5:40" ht="18" customHeight="1" x14ac:dyDescent="0.2">
      <c r="AK60" s="1" t="s">
        <v>14</v>
      </c>
      <c r="AL60" s="42">
        <v>3420</v>
      </c>
      <c r="AM60" s="1">
        <v>3000</v>
      </c>
    </row>
    <row r="61" spans="5:40" ht="18" customHeight="1" x14ac:dyDescent="0.2">
      <c r="AK61" s="1" t="s">
        <v>15</v>
      </c>
      <c r="AL61" s="42">
        <v>4560</v>
      </c>
      <c r="AM61" s="1">
        <v>4000</v>
      </c>
    </row>
    <row r="62" spans="5:40" ht="18" customHeight="1" x14ac:dyDescent="0.2">
      <c r="AK62" s="2" t="s">
        <v>0</v>
      </c>
      <c r="AL62" s="41">
        <f>SUM(AL57:AL61)</f>
        <v>13680</v>
      </c>
      <c r="AM62" s="41">
        <f>SUM(AM57:AM61)</f>
        <v>12000</v>
      </c>
    </row>
    <row r="63" spans="5:40" ht="18" customHeight="1" x14ac:dyDescent="0.2">
      <c r="AK63" s="54" t="s">
        <v>57</v>
      </c>
      <c r="AL63" s="41"/>
      <c r="AM63" s="1"/>
    </row>
    <row r="64" spans="5:40" ht="18" customHeight="1" x14ac:dyDescent="0.2">
      <c r="AK64" s="1" t="s">
        <v>10</v>
      </c>
      <c r="AL64" s="41">
        <v>670</v>
      </c>
      <c r="AM64" s="5">
        <f t="shared" ref="AM64:AM69" si="3">AL57</f>
        <v>570</v>
      </c>
    </row>
    <row r="65" spans="37:39" ht="18" customHeight="1" x14ac:dyDescent="0.2">
      <c r="AK65" s="1" t="s">
        <v>11</v>
      </c>
      <c r="AL65" s="41">
        <v>3350</v>
      </c>
      <c r="AM65" s="5">
        <f t="shared" si="3"/>
        <v>2850</v>
      </c>
    </row>
    <row r="66" spans="37:39" ht="18" customHeight="1" x14ac:dyDescent="0.2">
      <c r="AK66" s="1" t="s">
        <v>12</v>
      </c>
      <c r="AL66" s="41">
        <v>2680</v>
      </c>
      <c r="AM66" s="5">
        <f t="shared" si="3"/>
        <v>2280</v>
      </c>
    </row>
    <row r="67" spans="37:39" ht="18" customHeight="1" x14ac:dyDescent="0.2">
      <c r="AK67" s="1" t="s">
        <v>14</v>
      </c>
      <c r="AL67" s="41">
        <v>4020</v>
      </c>
      <c r="AM67" s="5">
        <f t="shared" si="3"/>
        <v>3420</v>
      </c>
    </row>
    <row r="68" spans="37:39" ht="18" customHeight="1" x14ac:dyDescent="0.2">
      <c r="AK68" s="1" t="s">
        <v>15</v>
      </c>
      <c r="AL68" s="41">
        <v>5360</v>
      </c>
      <c r="AM68" s="5">
        <f t="shared" si="3"/>
        <v>4560</v>
      </c>
    </row>
    <row r="69" spans="37:39" ht="18" customHeight="1" x14ac:dyDescent="0.2">
      <c r="AK69" s="2" t="s">
        <v>0</v>
      </c>
      <c r="AL69" s="41">
        <f>SUM(AL64:AL68)</f>
        <v>16080</v>
      </c>
      <c r="AM69" s="5">
        <f t="shared" si="3"/>
        <v>13680</v>
      </c>
    </row>
    <row r="70" spans="37:39" ht="18" customHeight="1" x14ac:dyDescent="0.2">
      <c r="AK70" s="54" t="s">
        <v>58</v>
      </c>
      <c r="AL70" s="41"/>
      <c r="AM70" s="1"/>
    </row>
    <row r="71" spans="37:39" ht="18" customHeight="1" x14ac:dyDescent="0.2">
      <c r="AK71" s="1" t="s">
        <v>10</v>
      </c>
      <c r="AL71" s="16">
        <v>730</v>
      </c>
      <c r="AM71" s="5">
        <f t="shared" ref="AM71:AM76" si="4">AL64</f>
        <v>670</v>
      </c>
    </row>
    <row r="72" spans="37:39" ht="18" customHeight="1" x14ac:dyDescent="0.2">
      <c r="AK72" s="1" t="s">
        <v>11</v>
      </c>
      <c r="AL72" s="16">
        <v>3650</v>
      </c>
      <c r="AM72" s="5">
        <f t="shared" si="4"/>
        <v>3350</v>
      </c>
    </row>
    <row r="73" spans="37:39" ht="18" customHeight="1" x14ac:dyDescent="0.2">
      <c r="AK73" s="1" t="s">
        <v>12</v>
      </c>
      <c r="AL73" s="16">
        <v>2920</v>
      </c>
      <c r="AM73" s="5">
        <f t="shared" si="4"/>
        <v>2680</v>
      </c>
    </row>
    <row r="74" spans="37:39" ht="18" customHeight="1" x14ac:dyDescent="0.2">
      <c r="AK74" s="1" t="s">
        <v>14</v>
      </c>
      <c r="AL74" s="16">
        <v>4380</v>
      </c>
      <c r="AM74" s="5">
        <f t="shared" si="4"/>
        <v>4020</v>
      </c>
    </row>
    <row r="75" spans="37:39" ht="18" customHeight="1" x14ac:dyDescent="0.2">
      <c r="AK75" s="1" t="s">
        <v>15</v>
      </c>
      <c r="AL75" s="16">
        <v>5840</v>
      </c>
      <c r="AM75" s="5">
        <f t="shared" si="4"/>
        <v>5360</v>
      </c>
    </row>
    <row r="76" spans="37:39" ht="18" customHeight="1" x14ac:dyDescent="0.2">
      <c r="AK76" s="32" t="s">
        <v>0</v>
      </c>
      <c r="AL76" s="16">
        <f>SUM(AL71:AL75)</f>
        <v>17520</v>
      </c>
      <c r="AM76" s="5">
        <f t="shared" si="4"/>
        <v>16080</v>
      </c>
    </row>
  </sheetData>
  <sortState ref="AG18:AM23">
    <sortCondition ref="AG18"/>
  </sortState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53"/>
  <sheetViews>
    <sheetView zoomScale="75" zoomScaleNormal="75" workbookViewId="0">
      <selection activeCell="E35" sqref="E35"/>
    </sheetView>
  </sheetViews>
  <sheetFormatPr defaultRowHeight="12.75" x14ac:dyDescent="0.2"/>
  <cols>
    <col min="1" max="1" width="9.140625" style="83"/>
    <col min="2" max="2" width="4.140625" style="83" customWidth="1"/>
    <col min="3" max="4" width="5.140625" style="83" customWidth="1"/>
    <col min="5" max="8" width="13.140625" style="19" customWidth="1"/>
    <col min="9" max="10" width="8.7109375" style="19" customWidth="1"/>
    <col min="11" max="25" width="10.28515625" style="19" customWidth="1"/>
    <col min="26" max="26" width="12.85546875" style="19" customWidth="1"/>
    <col min="27" max="27" width="15" style="4" customWidth="1"/>
    <col min="28" max="32" width="9.7109375" style="4" customWidth="1"/>
    <col min="33" max="36" width="9.140625" style="19"/>
    <col min="37" max="47" width="9.140625" style="4"/>
    <col min="48" max="16384" width="9.140625" style="1"/>
  </cols>
  <sheetData>
    <row r="1" spans="1:47" x14ac:dyDescent="0.2">
      <c r="A1" s="83" t="s">
        <v>36</v>
      </c>
      <c r="F1" s="19" t="s">
        <v>5</v>
      </c>
      <c r="AL1" s="79" t="s">
        <v>29</v>
      </c>
      <c r="AQ1" s="79" t="s">
        <v>74</v>
      </c>
    </row>
    <row r="2" spans="1:47" x14ac:dyDescent="0.2">
      <c r="K2" s="67" t="s">
        <v>41</v>
      </c>
      <c r="U2" s="19" t="s">
        <v>51</v>
      </c>
      <c r="AB2" s="79" t="s">
        <v>39</v>
      </c>
      <c r="AG2" s="67" t="s">
        <v>40</v>
      </c>
      <c r="AL2" s="19"/>
      <c r="AM2" s="19"/>
      <c r="AN2" s="19"/>
      <c r="AO2" s="19"/>
      <c r="AP2" s="19"/>
      <c r="AQ2" s="19"/>
      <c r="AR2" s="19"/>
      <c r="AS2" s="19"/>
      <c r="AT2" s="19"/>
      <c r="AU2" s="19"/>
    </row>
    <row r="3" spans="1:47" ht="42" customHeight="1" x14ac:dyDescent="0.2">
      <c r="A3" s="84" t="s">
        <v>37</v>
      </c>
      <c r="B3" s="85" t="s">
        <v>44</v>
      </c>
      <c r="C3" s="85" t="s">
        <v>45</v>
      </c>
      <c r="D3" s="85" t="s">
        <v>46</v>
      </c>
      <c r="E3" s="86" t="s">
        <v>38</v>
      </c>
      <c r="F3" s="86" t="s">
        <v>48</v>
      </c>
      <c r="G3" s="86" t="s">
        <v>49</v>
      </c>
      <c r="H3" s="86" t="s">
        <v>50</v>
      </c>
      <c r="I3" s="87" t="s">
        <v>42</v>
      </c>
      <c r="J3" s="87" t="s">
        <v>43</v>
      </c>
      <c r="K3" s="80" t="s">
        <v>10</v>
      </c>
      <c r="L3" s="80" t="s">
        <v>11</v>
      </c>
      <c r="M3" s="80" t="s">
        <v>12</v>
      </c>
      <c r="N3" s="80" t="s">
        <v>14</v>
      </c>
      <c r="O3" s="80" t="s">
        <v>15</v>
      </c>
      <c r="P3" s="80" t="s">
        <v>10</v>
      </c>
      <c r="Q3" s="80" t="s">
        <v>11</v>
      </c>
      <c r="R3" s="80" t="s">
        <v>12</v>
      </c>
      <c r="S3" s="80" t="s">
        <v>14</v>
      </c>
      <c r="T3" s="80" t="s">
        <v>15</v>
      </c>
      <c r="U3" s="80" t="s">
        <v>10</v>
      </c>
      <c r="V3" s="80" t="s">
        <v>11</v>
      </c>
      <c r="W3" s="80" t="s">
        <v>12</v>
      </c>
      <c r="X3" s="80" t="s">
        <v>14</v>
      </c>
      <c r="Y3" s="80" t="s">
        <v>15</v>
      </c>
      <c r="Z3" s="86" t="s">
        <v>6</v>
      </c>
      <c r="AA3" s="52" t="s">
        <v>7</v>
      </c>
      <c r="AB3" s="88" t="s">
        <v>30</v>
      </c>
      <c r="AC3" s="88" t="s">
        <v>31</v>
      </c>
      <c r="AD3" s="88" t="s">
        <v>32</v>
      </c>
      <c r="AE3" s="88" t="s">
        <v>33</v>
      </c>
      <c r="AF3" s="88" t="s">
        <v>34</v>
      </c>
      <c r="AG3" s="80" t="s">
        <v>10</v>
      </c>
      <c r="AH3" s="80" t="s">
        <v>11</v>
      </c>
      <c r="AI3" s="80" t="s">
        <v>12</v>
      </c>
      <c r="AJ3" s="80" t="s">
        <v>14</v>
      </c>
      <c r="AK3" s="80" t="s">
        <v>15</v>
      </c>
      <c r="AL3" s="80" t="s">
        <v>10</v>
      </c>
      <c r="AM3" s="80" t="s">
        <v>11</v>
      </c>
      <c r="AN3" s="80" t="s">
        <v>12</v>
      </c>
      <c r="AO3" s="80" t="s">
        <v>14</v>
      </c>
      <c r="AP3" s="80" t="s">
        <v>15</v>
      </c>
      <c r="AQ3" s="80" t="s">
        <v>10</v>
      </c>
      <c r="AR3" s="80" t="s">
        <v>11</v>
      </c>
      <c r="AS3" s="80" t="s">
        <v>12</v>
      </c>
      <c r="AT3" s="80" t="s">
        <v>14</v>
      </c>
      <c r="AU3" s="80" t="s">
        <v>15</v>
      </c>
    </row>
    <row r="4" spans="1:47" x14ac:dyDescent="0.2">
      <c r="A4" s="83">
        <v>1</v>
      </c>
      <c r="F4" s="19">
        <v>26.558288529932646</v>
      </c>
      <c r="U4" s="89">
        <f>P$15*$F4</f>
        <v>0.80479662211917113</v>
      </c>
      <c r="V4" s="89">
        <f t="shared" ref="V4:Y4" si="0">Q$15*$F4</f>
        <v>8.0479662211917109</v>
      </c>
      <c r="W4" s="89">
        <f t="shared" si="0"/>
        <v>6.4383729769533691</v>
      </c>
      <c r="X4" s="89">
        <f t="shared" si="0"/>
        <v>4.8287797327150264</v>
      </c>
      <c r="Y4" s="89">
        <f t="shared" si="0"/>
        <v>6.4383729769533691</v>
      </c>
      <c r="Z4" s="19">
        <v>6000</v>
      </c>
      <c r="AA4" s="19">
        <v>70</v>
      </c>
      <c r="AB4" s="19">
        <v>500</v>
      </c>
      <c r="AC4" s="19">
        <v>2500</v>
      </c>
      <c r="AD4" s="19">
        <v>2000</v>
      </c>
      <c r="AE4" s="19">
        <v>3000</v>
      </c>
      <c r="AF4" s="19">
        <v>4000</v>
      </c>
      <c r="AG4" s="19">
        <v>6</v>
      </c>
      <c r="AH4" s="19">
        <f>AH5</f>
        <v>29.097222222222172</v>
      </c>
      <c r="AI4" s="19">
        <f t="shared" ref="AI4:AK4" si="1">AI5</f>
        <v>23.333333333333258</v>
      </c>
      <c r="AJ4" s="19">
        <f t="shared" si="1"/>
        <v>35</v>
      </c>
      <c r="AK4" s="19">
        <f t="shared" si="1"/>
        <v>46.666666666666515</v>
      </c>
      <c r="AL4" s="26">
        <f>AQ4*AG4</f>
        <v>0.80479662211917113</v>
      </c>
      <c r="AM4" s="26">
        <f t="shared" ref="AM4:AP19" si="2">AR4*AH4</f>
        <v>8.0479662211917109</v>
      </c>
      <c r="AN4" s="26">
        <f t="shared" si="2"/>
        <v>6.4383729769533682</v>
      </c>
      <c r="AO4" s="26">
        <f t="shared" si="2"/>
        <v>4.8287797327150264</v>
      </c>
      <c r="AP4" s="26">
        <f t="shared" si="2"/>
        <v>6.4383729769533682</v>
      </c>
      <c r="AQ4" s="49">
        <f>IF(ISERROR(U4/AG4),0,(U4/AG4))</f>
        <v>0.13413277035319518</v>
      </c>
      <c r="AR4" s="49">
        <f t="shared" ref="AR4:AU4" si="3">IF(ISERROR(V4/AH4),0,(V4/AH4))</f>
        <v>0.27658881523904733</v>
      </c>
      <c r="AS4" s="49">
        <f t="shared" si="3"/>
        <v>0.27593027044085955</v>
      </c>
      <c r="AT4" s="49">
        <f t="shared" si="3"/>
        <v>0.13796513522042933</v>
      </c>
      <c r="AU4" s="49">
        <f t="shared" si="3"/>
        <v>0.13796513522042977</v>
      </c>
    </row>
    <row r="5" spans="1:47" x14ac:dyDescent="0.2">
      <c r="A5" s="83">
        <v>2</v>
      </c>
      <c r="F5" s="19">
        <v>28.682951612327258</v>
      </c>
      <c r="U5" s="89">
        <f t="shared" ref="U5:U14" si="4">P$15*$F5</f>
        <v>0.86918035188870479</v>
      </c>
      <c r="V5" s="89">
        <f t="shared" ref="V5:V14" si="5">Q$15*$F5</f>
        <v>8.6918035188870491</v>
      </c>
      <c r="W5" s="89">
        <f t="shared" ref="W5:W14" si="6">R$15*$F5</f>
        <v>6.9534428151096384</v>
      </c>
      <c r="X5" s="89">
        <f t="shared" ref="X5:X14" si="7">S$15*$F5</f>
        <v>5.2150821113322285</v>
      </c>
      <c r="Y5" s="89">
        <f t="shared" ref="Y5:Y14" si="8">T$15*$F5</f>
        <v>6.9534428151096384</v>
      </c>
      <c r="Z5" s="19">
        <v>6069.958333333333</v>
      </c>
      <c r="AA5" s="82">
        <f>Z5-Z4</f>
        <v>69.95833333333303</v>
      </c>
      <c r="AB5" s="19">
        <v>505.8194444444444</v>
      </c>
      <c r="AC5" s="19">
        <v>2529.0972222222222</v>
      </c>
      <c r="AD5" s="19">
        <v>2023.3333333333333</v>
      </c>
      <c r="AE5" s="19">
        <v>3035</v>
      </c>
      <c r="AF5" s="19">
        <v>4046.6666666666665</v>
      </c>
      <c r="AG5" s="19">
        <f t="shared" ref="AG5:AK5" si="9">AB5-AB4</f>
        <v>5.8194444444444002</v>
      </c>
      <c r="AH5" s="19">
        <f t="shared" si="9"/>
        <v>29.097222222222172</v>
      </c>
      <c r="AI5" s="19">
        <f t="shared" si="9"/>
        <v>23.333333333333258</v>
      </c>
      <c r="AJ5" s="19">
        <f t="shared" si="9"/>
        <v>35</v>
      </c>
      <c r="AK5" s="19">
        <f t="shared" si="9"/>
        <v>46.666666666666515</v>
      </c>
      <c r="AL5" s="26">
        <f t="shared" ref="AL5:AL27" si="10">AQ5*AG5</f>
        <v>0.86918035188870491</v>
      </c>
      <c r="AM5" s="26">
        <f t="shared" si="2"/>
        <v>8.6918035188870491</v>
      </c>
      <c r="AN5" s="26">
        <f t="shared" si="2"/>
        <v>6.9534428151096384</v>
      </c>
      <c r="AO5" s="26">
        <f t="shared" si="2"/>
        <v>5.2150821113322285</v>
      </c>
      <c r="AP5" s="26">
        <f t="shared" si="2"/>
        <v>6.9534428151096384</v>
      </c>
      <c r="AQ5" s="49">
        <f t="shared" ref="AQ5:AQ27" si="11">IF(ISERROR(U5/AG5),0,(U5/AG5))</f>
        <v>0.14935796022908646</v>
      </c>
      <c r="AR5" s="49">
        <f t="shared" ref="AR5:AR27" si="12">IF(ISERROR(V5/AH5),0,(V5/AH5))</f>
        <v>0.29871592045817119</v>
      </c>
      <c r="AS5" s="49">
        <f t="shared" ref="AS5:AS27" si="13">IF(ISERROR(W5/AI5),0,(W5/AI5))</f>
        <v>0.29800469207612834</v>
      </c>
      <c r="AT5" s="49">
        <f t="shared" ref="AT5:AT27" si="14">IF(ISERROR(X5/AJ5),0,(X5/AJ5))</f>
        <v>0.14900234603806367</v>
      </c>
      <c r="AU5" s="49">
        <f t="shared" ref="AU5:AU27" si="15">IF(ISERROR(Y5/AK5),0,(Y5/AK5))</f>
        <v>0.14900234603806417</v>
      </c>
    </row>
    <row r="6" spans="1:47" x14ac:dyDescent="0.2">
      <c r="A6" s="83">
        <v>3</v>
      </c>
      <c r="F6" s="19">
        <v>30.977587741313442</v>
      </c>
      <c r="U6" s="89">
        <f t="shared" si="4"/>
        <v>0.93871478003980136</v>
      </c>
      <c r="V6" s="89">
        <f t="shared" si="5"/>
        <v>9.3871478003980133</v>
      </c>
      <c r="W6" s="89">
        <f t="shared" si="6"/>
        <v>7.5097182403184108</v>
      </c>
      <c r="X6" s="89">
        <f t="shared" si="7"/>
        <v>5.6322886802388075</v>
      </c>
      <c r="Y6" s="89">
        <f t="shared" si="8"/>
        <v>7.5097182403184108</v>
      </c>
      <c r="Z6" s="19">
        <v>6139.9166666666661</v>
      </c>
      <c r="AA6" s="82">
        <f t="shared" ref="AA6:AA53" si="16">Z6-Z5</f>
        <v>69.95833333333303</v>
      </c>
      <c r="AB6" s="19">
        <v>511.6388888888888</v>
      </c>
      <c r="AC6" s="19">
        <v>2558.1944444444443</v>
      </c>
      <c r="AD6" s="19">
        <v>2046.6666666666665</v>
      </c>
      <c r="AE6" s="19">
        <v>3070</v>
      </c>
      <c r="AF6" s="19">
        <v>4093.333333333333</v>
      </c>
      <c r="AG6" s="19">
        <f t="shared" ref="AG6:AG53" si="17">AB6-AB5</f>
        <v>5.8194444444444002</v>
      </c>
      <c r="AH6" s="19">
        <f t="shared" ref="AH6:AH53" si="18">AC6-AC5</f>
        <v>29.097222222222172</v>
      </c>
      <c r="AI6" s="19">
        <f t="shared" ref="AI6:AI53" si="19">AD6-AD5</f>
        <v>23.333333333333258</v>
      </c>
      <c r="AJ6" s="19">
        <f t="shared" ref="AJ6:AK53" si="20">AE6-AE5</f>
        <v>35</v>
      </c>
      <c r="AK6" s="19">
        <f t="shared" si="20"/>
        <v>46.666666666666515</v>
      </c>
      <c r="AL6" s="26">
        <f t="shared" si="10"/>
        <v>0.93871478003980147</v>
      </c>
      <c r="AM6" s="26">
        <f t="shared" si="2"/>
        <v>9.3871478003980133</v>
      </c>
      <c r="AN6" s="26">
        <f t="shared" si="2"/>
        <v>7.5097182403184108</v>
      </c>
      <c r="AO6" s="26">
        <f t="shared" si="2"/>
        <v>5.6322886802388075</v>
      </c>
      <c r="AP6" s="26">
        <f t="shared" si="2"/>
        <v>7.5097182403184108</v>
      </c>
      <c r="AQ6" s="49">
        <f t="shared" si="11"/>
        <v>0.1613065970474134</v>
      </c>
      <c r="AR6" s="49">
        <f t="shared" si="12"/>
        <v>0.32261319409482486</v>
      </c>
      <c r="AS6" s="49">
        <f t="shared" si="13"/>
        <v>0.32184506744221864</v>
      </c>
      <c r="AT6" s="49">
        <f t="shared" si="14"/>
        <v>0.16092253372110879</v>
      </c>
      <c r="AU6" s="49">
        <f t="shared" si="15"/>
        <v>0.16092253372110932</v>
      </c>
    </row>
    <row r="7" spans="1:47" x14ac:dyDescent="0.2">
      <c r="A7" s="83">
        <v>4</v>
      </c>
      <c r="F7" s="19">
        <v>33.455794760618524</v>
      </c>
      <c r="U7" s="89">
        <f t="shared" si="4"/>
        <v>1.0138119624429855</v>
      </c>
      <c r="V7" s="89">
        <f t="shared" si="5"/>
        <v>10.138119624429857</v>
      </c>
      <c r="W7" s="89">
        <f t="shared" si="6"/>
        <v>8.1104956995438844</v>
      </c>
      <c r="X7" s="89">
        <f t="shared" si="7"/>
        <v>6.0828717746579137</v>
      </c>
      <c r="Y7" s="89">
        <f t="shared" si="8"/>
        <v>8.1104956995438844</v>
      </c>
      <c r="Z7" s="19">
        <v>6209.875</v>
      </c>
      <c r="AA7" s="82">
        <f t="shared" si="16"/>
        <v>69.95833333333394</v>
      </c>
      <c r="AB7" s="19">
        <v>517.45833333333326</v>
      </c>
      <c r="AC7" s="19">
        <v>2587.2916666666665</v>
      </c>
      <c r="AD7" s="19">
        <v>2070</v>
      </c>
      <c r="AE7" s="19">
        <v>3105</v>
      </c>
      <c r="AF7" s="19">
        <v>4140</v>
      </c>
      <c r="AG7" s="19">
        <f t="shared" si="17"/>
        <v>5.8194444444444571</v>
      </c>
      <c r="AH7" s="19">
        <f t="shared" si="18"/>
        <v>29.097222222222172</v>
      </c>
      <c r="AI7" s="19">
        <f t="shared" si="19"/>
        <v>23.333333333333485</v>
      </c>
      <c r="AJ7" s="19">
        <f t="shared" si="20"/>
        <v>35</v>
      </c>
      <c r="AK7" s="19">
        <f t="shared" si="20"/>
        <v>46.66666666666697</v>
      </c>
      <c r="AL7" s="26">
        <f t="shared" si="10"/>
        <v>1.0138119624429855</v>
      </c>
      <c r="AM7" s="26">
        <f t="shared" si="2"/>
        <v>10.138119624429857</v>
      </c>
      <c r="AN7" s="26">
        <f t="shared" si="2"/>
        <v>8.1104956995438844</v>
      </c>
      <c r="AO7" s="26">
        <f t="shared" si="2"/>
        <v>6.0828717746579137</v>
      </c>
      <c r="AP7" s="26">
        <f t="shared" si="2"/>
        <v>8.1104956995438844</v>
      </c>
      <c r="AQ7" s="49">
        <f t="shared" si="11"/>
        <v>0.17421112481120477</v>
      </c>
      <c r="AR7" s="49">
        <f t="shared" si="12"/>
        <v>0.34842224962241097</v>
      </c>
      <c r="AS7" s="49">
        <f t="shared" si="13"/>
        <v>0.34759267283759276</v>
      </c>
      <c r="AT7" s="49">
        <f t="shared" si="14"/>
        <v>0.17379633641879755</v>
      </c>
      <c r="AU7" s="49">
        <f t="shared" si="15"/>
        <v>0.17379633641879638</v>
      </c>
    </row>
    <row r="8" spans="1:47" x14ac:dyDescent="0.2">
      <c r="A8" s="83">
        <v>5</v>
      </c>
      <c r="F8" s="19">
        <v>36.132258341468003</v>
      </c>
      <c r="U8" s="89">
        <f t="shared" si="4"/>
        <v>1.0949169194384243</v>
      </c>
      <c r="V8" s="89">
        <f t="shared" si="5"/>
        <v>10.949169194384243</v>
      </c>
      <c r="W8" s="89">
        <f t="shared" si="6"/>
        <v>8.7593353555073943</v>
      </c>
      <c r="X8" s="89">
        <f t="shared" si="7"/>
        <v>6.5695015166305462</v>
      </c>
      <c r="Y8" s="89">
        <f t="shared" si="8"/>
        <v>8.7593353555073943</v>
      </c>
      <c r="Z8" s="19">
        <v>6279.8333333333339</v>
      </c>
      <c r="AA8" s="82">
        <f t="shared" si="16"/>
        <v>69.95833333333394</v>
      </c>
      <c r="AB8" s="19">
        <v>523.27777777777771</v>
      </c>
      <c r="AC8" s="19">
        <v>2616.3888888888887</v>
      </c>
      <c r="AD8" s="19">
        <v>2093.3333333333335</v>
      </c>
      <c r="AE8" s="19">
        <v>3140</v>
      </c>
      <c r="AF8" s="19">
        <v>4186.666666666667</v>
      </c>
      <c r="AG8" s="19">
        <f t="shared" si="17"/>
        <v>5.8194444444444571</v>
      </c>
      <c r="AH8" s="19">
        <f t="shared" si="18"/>
        <v>29.097222222222172</v>
      </c>
      <c r="AI8" s="19">
        <f t="shared" si="19"/>
        <v>23.333333333333485</v>
      </c>
      <c r="AJ8" s="19">
        <f t="shared" si="20"/>
        <v>35</v>
      </c>
      <c r="AK8" s="19">
        <f t="shared" si="20"/>
        <v>46.66666666666697</v>
      </c>
      <c r="AL8" s="26">
        <f t="shared" si="10"/>
        <v>1.0949169194384243</v>
      </c>
      <c r="AM8" s="26">
        <f t="shared" si="2"/>
        <v>10.949169194384243</v>
      </c>
      <c r="AN8" s="26">
        <f t="shared" si="2"/>
        <v>8.7593353555073943</v>
      </c>
      <c r="AO8" s="26">
        <f t="shared" si="2"/>
        <v>6.5695015166305462</v>
      </c>
      <c r="AP8" s="26">
        <f t="shared" si="2"/>
        <v>8.7593353555073943</v>
      </c>
      <c r="AQ8" s="49">
        <f t="shared" si="11"/>
        <v>0.18814801479610113</v>
      </c>
      <c r="AR8" s="49">
        <f t="shared" si="12"/>
        <v>0.37629602959220376</v>
      </c>
      <c r="AS8" s="49">
        <f t="shared" si="13"/>
        <v>0.37540008666460017</v>
      </c>
      <c r="AT8" s="49">
        <f t="shared" si="14"/>
        <v>0.18770004333230131</v>
      </c>
      <c r="AU8" s="49">
        <f t="shared" si="15"/>
        <v>0.18770004333230009</v>
      </c>
    </row>
    <row r="9" spans="1:47" x14ac:dyDescent="0.2">
      <c r="A9" s="83">
        <v>6</v>
      </c>
      <c r="F9" s="19">
        <v>39.022839008785446</v>
      </c>
      <c r="U9" s="89">
        <f t="shared" si="4"/>
        <v>1.1825102729934984</v>
      </c>
      <c r="V9" s="89">
        <f t="shared" si="5"/>
        <v>11.825102729934985</v>
      </c>
      <c r="W9" s="89">
        <f t="shared" si="6"/>
        <v>9.4600821839479874</v>
      </c>
      <c r="X9" s="89">
        <f t="shared" si="7"/>
        <v>7.0950616379609901</v>
      </c>
      <c r="Y9" s="89">
        <f t="shared" si="8"/>
        <v>9.4600821839479874</v>
      </c>
      <c r="Z9" s="19">
        <v>6349.791666666667</v>
      </c>
      <c r="AA9" s="82">
        <f t="shared" si="16"/>
        <v>69.95833333333303</v>
      </c>
      <c r="AB9" s="19">
        <v>529.09722222222217</v>
      </c>
      <c r="AC9" s="19">
        <v>2645.4861111111109</v>
      </c>
      <c r="AD9" s="19">
        <v>2116.666666666667</v>
      </c>
      <c r="AE9" s="19">
        <v>3175</v>
      </c>
      <c r="AF9" s="19">
        <v>4233.3333333333339</v>
      </c>
      <c r="AG9" s="19">
        <f t="shared" si="17"/>
        <v>5.8194444444444571</v>
      </c>
      <c r="AH9" s="19">
        <f t="shared" si="18"/>
        <v>29.097222222222172</v>
      </c>
      <c r="AI9" s="19">
        <f t="shared" si="19"/>
        <v>23.333333333333485</v>
      </c>
      <c r="AJ9" s="19">
        <f t="shared" si="20"/>
        <v>35</v>
      </c>
      <c r="AK9" s="19">
        <f t="shared" si="20"/>
        <v>46.66666666666697</v>
      </c>
      <c r="AL9" s="26">
        <f t="shared" si="10"/>
        <v>1.1825102729934984</v>
      </c>
      <c r="AM9" s="26">
        <f t="shared" si="2"/>
        <v>11.825102729934985</v>
      </c>
      <c r="AN9" s="26">
        <f t="shared" si="2"/>
        <v>9.4600821839479874</v>
      </c>
      <c r="AO9" s="26">
        <f t="shared" si="2"/>
        <v>7.0950616379609901</v>
      </c>
      <c r="AP9" s="26">
        <f t="shared" si="2"/>
        <v>9.4600821839479874</v>
      </c>
      <c r="AQ9" s="49">
        <f t="shared" si="11"/>
        <v>0.20319985597978926</v>
      </c>
      <c r="AR9" s="49">
        <f t="shared" si="12"/>
        <v>0.40639971195958013</v>
      </c>
      <c r="AS9" s="49">
        <f t="shared" si="13"/>
        <v>0.40543209359776827</v>
      </c>
      <c r="AT9" s="49">
        <f t="shared" si="14"/>
        <v>0.20271604679888544</v>
      </c>
      <c r="AU9" s="49">
        <f t="shared" si="15"/>
        <v>0.20271604679888414</v>
      </c>
    </row>
    <row r="10" spans="1:47" x14ac:dyDescent="0.2">
      <c r="A10" s="83">
        <v>7</v>
      </c>
      <c r="F10" s="19">
        <v>42</v>
      </c>
      <c r="U10" s="89">
        <f t="shared" si="4"/>
        <v>1.2727272727272727</v>
      </c>
      <c r="V10" s="89">
        <f t="shared" si="5"/>
        <v>12.727272727272728</v>
      </c>
      <c r="W10" s="89">
        <f t="shared" si="6"/>
        <v>10.181818181818182</v>
      </c>
      <c r="X10" s="89">
        <f t="shared" si="7"/>
        <v>7.6363636363636367</v>
      </c>
      <c r="Y10" s="89">
        <f t="shared" si="8"/>
        <v>10.181818181818182</v>
      </c>
      <c r="Z10" s="19">
        <v>6419.75</v>
      </c>
      <c r="AA10" s="82">
        <f t="shared" si="16"/>
        <v>69.95833333333303</v>
      </c>
      <c r="AB10" s="19">
        <v>534.91666666666663</v>
      </c>
      <c r="AC10" s="19">
        <v>2674.583333333333</v>
      </c>
      <c r="AD10" s="19">
        <v>2140.0000000000005</v>
      </c>
      <c r="AE10" s="19">
        <v>3210</v>
      </c>
      <c r="AF10" s="19">
        <v>4280.0000000000009</v>
      </c>
      <c r="AG10" s="19">
        <f t="shared" si="17"/>
        <v>5.8194444444444571</v>
      </c>
      <c r="AH10" s="19">
        <f t="shared" si="18"/>
        <v>29.097222222222172</v>
      </c>
      <c r="AI10" s="19">
        <f t="shared" si="19"/>
        <v>23.333333333333485</v>
      </c>
      <c r="AJ10" s="19">
        <f t="shared" si="20"/>
        <v>35</v>
      </c>
      <c r="AK10" s="19">
        <f t="shared" si="20"/>
        <v>46.66666666666697</v>
      </c>
      <c r="AL10" s="26">
        <f t="shared" si="10"/>
        <v>1.2727272727272727</v>
      </c>
      <c r="AM10" s="26">
        <f t="shared" si="2"/>
        <v>12.727272727272728</v>
      </c>
      <c r="AN10" s="26">
        <f t="shared" si="2"/>
        <v>10.181818181818182</v>
      </c>
      <c r="AO10" s="26">
        <f t="shared" si="2"/>
        <v>7.6363636363636367</v>
      </c>
      <c r="AP10" s="26">
        <f t="shared" si="2"/>
        <v>10.181818181818182</v>
      </c>
      <c r="AQ10" s="49">
        <f t="shared" si="11"/>
        <v>0.21870253851160726</v>
      </c>
      <c r="AR10" s="49">
        <f t="shared" si="12"/>
        <v>0.43740507702321624</v>
      </c>
      <c r="AS10" s="49">
        <f t="shared" si="13"/>
        <v>0.43636363636363351</v>
      </c>
      <c r="AT10" s="49">
        <f t="shared" si="14"/>
        <v>0.2181818181818182</v>
      </c>
      <c r="AU10" s="49">
        <f t="shared" si="15"/>
        <v>0.21818181818181676</v>
      </c>
    </row>
    <row r="11" spans="1:47" x14ac:dyDescent="0.2">
      <c r="A11" s="83">
        <v>8</v>
      </c>
      <c r="F11" s="19">
        <v>45.516239419847345</v>
      </c>
      <c r="U11" s="89">
        <f t="shared" si="4"/>
        <v>1.3792799824196165</v>
      </c>
      <c r="V11" s="89">
        <f t="shared" si="5"/>
        <v>13.792799824196166</v>
      </c>
      <c r="W11" s="89">
        <f t="shared" si="6"/>
        <v>11.034239859356932</v>
      </c>
      <c r="X11" s="89">
        <f t="shared" si="7"/>
        <v>8.2756798945176993</v>
      </c>
      <c r="Y11" s="89">
        <f t="shared" si="8"/>
        <v>11.034239859356932</v>
      </c>
      <c r="Z11" s="19">
        <v>6489.7083333333339</v>
      </c>
      <c r="AA11" s="82">
        <f t="shared" si="16"/>
        <v>69.95833333333394</v>
      </c>
      <c r="AB11" s="19">
        <v>540.73611111111109</v>
      </c>
      <c r="AC11" s="19">
        <v>2703.6805555555552</v>
      </c>
      <c r="AD11" s="19">
        <v>2163.3333333333339</v>
      </c>
      <c r="AE11" s="19">
        <v>3245</v>
      </c>
      <c r="AF11" s="19">
        <v>4326.6666666666679</v>
      </c>
      <c r="AG11" s="19">
        <f t="shared" si="17"/>
        <v>5.8194444444444571</v>
      </c>
      <c r="AH11" s="19">
        <f t="shared" si="18"/>
        <v>29.097222222222172</v>
      </c>
      <c r="AI11" s="19">
        <f t="shared" si="19"/>
        <v>23.333333333333485</v>
      </c>
      <c r="AJ11" s="19">
        <f t="shared" si="20"/>
        <v>35</v>
      </c>
      <c r="AK11" s="19">
        <f t="shared" si="20"/>
        <v>46.66666666666697</v>
      </c>
      <c r="AL11" s="26">
        <f t="shared" si="10"/>
        <v>1.3792799824196165</v>
      </c>
      <c r="AM11" s="26">
        <f t="shared" si="2"/>
        <v>13.792799824196166</v>
      </c>
      <c r="AN11" s="26">
        <f t="shared" si="2"/>
        <v>11.034239859356932</v>
      </c>
      <c r="AO11" s="26">
        <f t="shared" si="2"/>
        <v>8.2756798945176993</v>
      </c>
      <c r="AP11" s="26">
        <f t="shared" si="2"/>
        <v>11.034239859356932</v>
      </c>
      <c r="AQ11" s="49">
        <f t="shared" si="11"/>
        <v>0.23701231201482617</v>
      </c>
      <c r="AR11" s="49">
        <f t="shared" si="12"/>
        <v>0.47402462402965428</v>
      </c>
      <c r="AS11" s="49">
        <f t="shared" si="13"/>
        <v>0.47289599397243687</v>
      </c>
      <c r="AT11" s="49">
        <f t="shared" si="14"/>
        <v>0.23644799698621999</v>
      </c>
      <c r="AU11" s="49">
        <f t="shared" si="15"/>
        <v>0.23644799698621843</v>
      </c>
    </row>
    <row r="12" spans="1:47" x14ac:dyDescent="0.2">
      <c r="A12" s="83">
        <v>9</v>
      </c>
      <c r="F12" s="19">
        <v>49.15753857343514</v>
      </c>
      <c r="U12" s="89">
        <f t="shared" si="4"/>
        <v>1.4896223810131861</v>
      </c>
      <c r="V12" s="89">
        <f t="shared" si="5"/>
        <v>14.896223810131861</v>
      </c>
      <c r="W12" s="89">
        <f t="shared" si="6"/>
        <v>11.916979048105489</v>
      </c>
      <c r="X12" s="89">
        <f t="shared" si="7"/>
        <v>8.9377342860791167</v>
      </c>
      <c r="Y12" s="89">
        <f t="shared" si="8"/>
        <v>11.916979048105489</v>
      </c>
      <c r="Z12" s="19">
        <v>6559.6666666666679</v>
      </c>
      <c r="AA12" s="82">
        <f t="shared" si="16"/>
        <v>69.95833333333394</v>
      </c>
      <c r="AB12" s="19">
        <v>546.55555555555554</v>
      </c>
      <c r="AC12" s="19">
        <v>2732.7777777777774</v>
      </c>
      <c r="AD12" s="19">
        <v>2186.6666666666674</v>
      </c>
      <c r="AE12" s="19">
        <v>3280</v>
      </c>
      <c r="AF12" s="19">
        <v>4373.3333333333348</v>
      </c>
      <c r="AG12" s="19">
        <f t="shared" si="17"/>
        <v>5.8194444444444571</v>
      </c>
      <c r="AH12" s="19">
        <f t="shared" si="18"/>
        <v>29.097222222222172</v>
      </c>
      <c r="AI12" s="19">
        <f t="shared" si="19"/>
        <v>23.333333333333485</v>
      </c>
      <c r="AJ12" s="19">
        <f t="shared" si="20"/>
        <v>35</v>
      </c>
      <c r="AK12" s="19">
        <f t="shared" si="20"/>
        <v>46.66666666666697</v>
      </c>
      <c r="AL12" s="26">
        <f t="shared" si="10"/>
        <v>1.4896223810131861</v>
      </c>
      <c r="AM12" s="26">
        <f t="shared" si="2"/>
        <v>14.896223810131861</v>
      </c>
      <c r="AN12" s="26">
        <f t="shared" si="2"/>
        <v>11.916979048105489</v>
      </c>
      <c r="AO12" s="26">
        <f t="shared" si="2"/>
        <v>8.9377342860791167</v>
      </c>
      <c r="AP12" s="26">
        <f t="shared" si="2"/>
        <v>11.916979048105489</v>
      </c>
      <c r="AQ12" s="49">
        <f t="shared" si="11"/>
        <v>0.25597329697601234</v>
      </c>
      <c r="AR12" s="49">
        <f t="shared" si="12"/>
        <v>0.51194659395202669</v>
      </c>
      <c r="AS12" s="49">
        <f t="shared" si="13"/>
        <v>0.51072767349023196</v>
      </c>
      <c r="AT12" s="49">
        <f t="shared" si="14"/>
        <v>0.25536383674511764</v>
      </c>
      <c r="AU12" s="49">
        <f t="shared" si="15"/>
        <v>0.25536383674511598</v>
      </c>
    </row>
    <row r="13" spans="1:47" x14ac:dyDescent="0.2">
      <c r="A13" s="83">
        <v>10</v>
      </c>
      <c r="F13" s="19">
        <v>53.090141659309957</v>
      </c>
      <c r="U13" s="89">
        <f t="shared" si="4"/>
        <v>1.6087921714942413</v>
      </c>
      <c r="V13" s="89">
        <f t="shared" si="5"/>
        <v>16.087921714942411</v>
      </c>
      <c r="W13" s="89">
        <f t="shared" si="6"/>
        <v>12.87033737195393</v>
      </c>
      <c r="X13" s="89">
        <f t="shared" si="7"/>
        <v>9.6527530289654475</v>
      </c>
      <c r="Y13" s="89">
        <f t="shared" si="8"/>
        <v>12.87033737195393</v>
      </c>
      <c r="Z13" s="19">
        <v>6629.6250000000009</v>
      </c>
      <c r="AA13" s="82">
        <f t="shared" si="16"/>
        <v>69.95833333333303</v>
      </c>
      <c r="AB13" s="19">
        <v>552.375</v>
      </c>
      <c r="AC13" s="19">
        <v>2761.8749999999995</v>
      </c>
      <c r="AD13" s="19">
        <v>2210.0000000000009</v>
      </c>
      <c r="AE13" s="19">
        <v>3315</v>
      </c>
      <c r="AF13" s="19">
        <v>4420.0000000000018</v>
      </c>
      <c r="AG13" s="19">
        <f t="shared" si="17"/>
        <v>5.8194444444444571</v>
      </c>
      <c r="AH13" s="19">
        <f t="shared" si="18"/>
        <v>29.097222222222172</v>
      </c>
      <c r="AI13" s="19">
        <f t="shared" si="19"/>
        <v>23.333333333333485</v>
      </c>
      <c r="AJ13" s="19">
        <f t="shared" si="20"/>
        <v>35</v>
      </c>
      <c r="AK13" s="19">
        <f t="shared" si="20"/>
        <v>46.66666666666697</v>
      </c>
      <c r="AL13" s="26">
        <f t="shared" si="10"/>
        <v>1.6087921714942413</v>
      </c>
      <c r="AM13" s="26">
        <f t="shared" si="2"/>
        <v>16.087921714942411</v>
      </c>
      <c r="AN13" s="26">
        <f t="shared" si="2"/>
        <v>12.87033737195393</v>
      </c>
      <c r="AO13" s="26">
        <f t="shared" si="2"/>
        <v>9.6527530289654475</v>
      </c>
      <c r="AP13" s="26">
        <f t="shared" si="2"/>
        <v>12.87033737195393</v>
      </c>
      <c r="AQ13" s="49">
        <f t="shared" si="11"/>
        <v>0.27645116073409337</v>
      </c>
      <c r="AR13" s="49">
        <f t="shared" si="12"/>
        <v>0.55290232146818885</v>
      </c>
      <c r="AS13" s="49">
        <f t="shared" si="13"/>
        <v>0.55158588736945058</v>
      </c>
      <c r="AT13" s="49">
        <f t="shared" si="14"/>
        <v>0.27579294368472707</v>
      </c>
      <c r="AU13" s="49">
        <f t="shared" si="15"/>
        <v>0.27579294368472529</v>
      </c>
    </row>
    <row r="14" spans="1:47" x14ac:dyDescent="0.2">
      <c r="A14" s="83">
        <v>11</v>
      </c>
      <c r="F14" s="19">
        <v>57.337352992054754</v>
      </c>
      <c r="U14" s="89">
        <f t="shared" si="4"/>
        <v>1.7374955452137806</v>
      </c>
      <c r="V14" s="89">
        <f t="shared" si="5"/>
        <v>17.374955452137804</v>
      </c>
      <c r="W14" s="89">
        <f t="shared" si="6"/>
        <v>13.899964361710245</v>
      </c>
      <c r="X14" s="89">
        <f t="shared" si="7"/>
        <v>10.424973271282683</v>
      </c>
      <c r="Y14" s="89">
        <f t="shared" si="8"/>
        <v>13.899964361710245</v>
      </c>
      <c r="Z14" s="19">
        <v>6699.5833333333339</v>
      </c>
      <c r="AA14" s="82">
        <f t="shared" si="16"/>
        <v>69.95833333333303</v>
      </c>
      <c r="AB14" s="19">
        <v>558.19444444444446</v>
      </c>
      <c r="AC14" s="19">
        <v>2790.9722222222217</v>
      </c>
      <c r="AD14" s="19">
        <v>2233.3333333333344</v>
      </c>
      <c r="AE14" s="19">
        <v>3350</v>
      </c>
      <c r="AF14" s="19">
        <v>4466.6666666666688</v>
      </c>
      <c r="AG14" s="19">
        <f t="shared" si="17"/>
        <v>5.8194444444444571</v>
      </c>
      <c r="AH14" s="19">
        <f t="shared" si="18"/>
        <v>29.097222222222172</v>
      </c>
      <c r="AI14" s="19">
        <f t="shared" si="19"/>
        <v>23.333333333333485</v>
      </c>
      <c r="AJ14" s="19">
        <f t="shared" si="20"/>
        <v>35</v>
      </c>
      <c r="AK14" s="19">
        <f t="shared" si="20"/>
        <v>46.66666666666697</v>
      </c>
      <c r="AL14" s="26">
        <f t="shared" si="10"/>
        <v>1.7374955452137806</v>
      </c>
      <c r="AM14" s="26">
        <f t="shared" si="2"/>
        <v>17.374955452137804</v>
      </c>
      <c r="AN14" s="26">
        <f t="shared" si="2"/>
        <v>13.899964361710245</v>
      </c>
      <c r="AO14" s="26">
        <f t="shared" si="2"/>
        <v>10.424973271282683</v>
      </c>
      <c r="AP14" s="26">
        <f t="shared" si="2"/>
        <v>13.899964361710245</v>
      </c>
      <c r="AQ14" s="49">
        <f t="shared" si="11"/>
        <v>0.29856725359282082</v>
      </c>
      <c r="AR14" s="49">
        <f t="shared" si="12"/>
        <v>0.59713450718564398</v>
      </c>
      <c r="AS14" s="49">
        <f t="shared" si="13"/>
        <v>0.59571275835900661</v>
      </c>
      <c r="AT14" s="49">
        <f t="shared" si="14"/>
        <v>0.29785637917950525</v>
      </c>
      <c r="AU14" s="49">
        <f t="shared" si="15"/>
        <v>0.29785637917950331</v>
      </c>
    </row>
    <row r="15" spans="1:47" x14ac:dyDescent="0.2">
      <c r="A15" s="83">
        <v>12</v>
      </c>
      <c r="B15" s="83">
        <v>12</v>
      </c>
      <c r="E15" s="19">
        <v>500</v>
      </c>
      <c r="F15" s="19">
        <v>58.064341231419135</v>
      </c>
      <c r="K15" s="19">
        <v>15.151515151515152</v>
      </c>
      <c r="L15" s="19">
        <v>151.51515151515153</v>
      </c>
      <c r="M15" s="19">
        <v>121.21212121212122</v>
      </c>
      <c r="N15" s="19">
        <v>90.909090909090907</v>
      </c>
      <c r="O15" s="19">
        <v>121.21212121212122</v>
      </c>
      <c r="P15" s="92">
        <f>K15/$E$15</f>
        <v>3.0303030303030304E-2</v>
      </c>
      <c r="Q15" s="92">
        <f>L15/$E$15</f>
        <v>0.30303030303030304</v>
      </c>
      <c r="R15" s="92">
        <f>M15/$E$15</f>
        <v>0.24242424242424243</v>
      </c>
      <c r="S15" s="92">
        <f>N15/$E$15</f>
        <v>0.18181818181818182</v>
      </c>
      <c r="T15" s="92">
        <f>O15/$E$15</f>
        <v>0.24242424242424243</v>
      </c>
      <c r="U15" s="89">
        <f t="shared" ref="U15" si="21">P$21*$G16</f>
        <v>2.8285442642519527</v>
      </c>
      <c r="V15" s="89">
        <f t="shared" ref="V15" si="22">Q$21*$G16</f>
        <v>14.142721321259764</v>
      </c>
      <c r="W15" s="89">
        <f t="shared" ref="W15" si="23">R$21*$G16</f>
        <v>11.314177057007811</v>
      </c>
      <c r="X15" s="89">
        <f t="shared" ref="X15" si="24">S$21*$G16</f>
        <v>16.971265585511716</v>
      </c>
      <c r="Y15" s="89">
        <f t="shared" ref="Y15" si="25">T$21*$G16</f>
        <v>22.628354114015622</v>
      </c>
      <c r="Z15" s="19">
        <v>6840</v>
      </c>
      <c r="AA15" s="82">
        <f t="shared" si="16"/>
        <v>140.41666666666606</v>
      </c>
      <c r="AB15" s="19">
        <v>570.00000000000023</v>
      </c>
      <c r="AC15" s="19">
        <v>2850.0000000000009</v>
      </c>
      <c r="AD15" s="19">
        <v>2280</v>
      </c>
      <c r="AE15" s="19">
        <v>3420</v>
      </c>
      <c r="AF15" s="19">
        <v>4560</v>
      </c>
      <c r="AG15" s="19">
        <f t="shared" si="17"/>
        <v>11.80555555555577</v>
      </c>
      <c r="AH15" s="19">
        <f t="shared" si="18"/>
        <v>59.027777777779193</v>
      </c>
      <c r="AI15" s="19">
        <f t="shared" si="19"/>
        <v>46.666666666665606</v>
      </c>
      <c r="AJ15" s="19">
        <f t="shared" si="20"/>
        <v>70</v>
      </c>
      <c r="AK15" s="19">
        <f t="shared" si="20"/>
        <v>93.333333333331211</v>
      </c>
      <c r="AL15" s="26">
        <f t="shared" si="10"/>
        <v>2.8285442642519527</v>
      </c>
      <c r="AM15" s="26">
        <f t="shared" si="2"/>
        <v>14.142721321259764</v>
      </c>
      <c r="AN15" s="26">
        <f t="shared" si="2"/>
        <v>11.314177057007811</v>
      </c>
      <c r="AO15" s="26">
        <f t="shared" si="2"/>
        <v>16.971265585511716</v>
      </c>
      <c r="AP15" s="26">
        <f t="shared" si="2"/>
        <v>22.628354114015622</v>
      </c>
      <c r="AQ15" s="49">
        <f t="shared" si="11"/>
        <v>0.23959433767780811</v>
      </c>
      <c r="AR15" s="49">
        <f t="shared" si="12"/>
        <v>0.23959433767780672</v>
      </c>
      <c r="AS15" s="49">
        <f t="shared" si="13"/>
        <v>0.24244665122160147</v>
      </c>
      <c r="AT15" s="49">
        <f t="shared" si="14"/>
        <v>0.24244665122159595</v>
      </c>
      <c r="AU15" s="49">
        <f t="shared" si="15"/>
        <v>0.24244665122160147</v>
      </c>
    </row>
    <row r="16" spans="1:47" x14ac:dyDescent="0.2">
      <c r="A16" s="83">
        <v>13</v>
      </c>
      <c r="B16" s="83">
        <v>11</v>
      </c>
      <c r="G16" s="19">
        <v>67.885062342046865</v>
      </c>
      <c r="P16" s="67"/>
      <c r="Q16" s="67"/>
      <c r="R16" s="67"/>
      <c r="S16" s="67"/>
      <c r="T16" s="67"/>
      <c r="U16" s="89">
        <f t="shared" ref="U16:U20" si="26">P$21*$G17</f>
        <v>3.0548278053921099</v>
      </c>
      <c r="V16" s="89">
        <f t="shared" ref="V16:V20" si="27">Q$21*$G17</f>
        <v>15.274139026960549</v>
      </c>
      <c r="W16" s="89">
        <f t="shared" ref="W16:W20" si="28">R$21*$G17</f>
        <v>12.219311221568439</v>
      </c>
      <c r="X16" s="89">
        <f t="shared" ref="X16:X20" si="29">S$21*$G17</f>
        <v>18.328966832352659</v>
      </c>
      <c r="Y16" s="89">
        <f t="shared" ref="Y16:Y20" si="30">T$21*$G17</f>
        <v>24.438622443136879</v>
      </c>
      <c r="Z16" s="19">
        <v>7039.9166666666661</v>
      </c>
      <c r="AA16" s="82">
        <f t="shared" si="16"/>
        <v>199.91666666666606</v>
      </c>
      <c r="AB16" s="19">
        <v>586.63888888888914</v>
      </c>
      <c r="AC16" s="19">
        <v>2933.1944444444453</v>
      </c>
      <c r="AD16" s="19">
        <v>2346.6666666666665</v>
      </c>
      <c r="AE16" s="19">
        <v>3520</v>
      </c>
      <c r="AF16" s="19">
        <v>4693.333333333333</v>
      </c>
      <c r="AG16" s="19">
        <f t="shared" si="17"/>
        <v>16.638888888888914</v>
      </c>
      <c r="AH16" s="19">
        <f t="shared" si="18"/>
        <v>83.194444444444343</v>
      </c>
      <c r="AI16" s="19">
        <f t="shared" si="19"/>
        <v>66.666666666666515</v>
      </c>
      <c r="AJ16" s="19">
        <f t="shared" si="20"/>
        <v>100</v>
      </c>
      <c r="AK16" s="19">
        <f t="shared" si="20"/>
        <v>133.33333333333303</v>
      </c>
      <c r="AL16" s="26">
        <f t="shared" si="10"/>
        <v>3.0548278053921099</v>
      </c>
      <c r="AM16" s="26">
        <f t="shared" si="2"/>
        <v>15.274139026960549</v>
      </c>
      <c r="AN16" s="26">
        <f t="shared" si="2"/>
        <v>12.219311221568439</v>
      </c>
      <c r="AO16" s="26">
        <f t="shared" si="2"/>
        <v>18.328966832352659</v>
      </c>
      <c r="AP16" s="26">
        <f t="shared" si="2"/>
        <v>24.438622443136879</v>
      </c>
      <c r="AQ16" s="49">
        <f t="shared" si="11"/>
        <v>0.183595661092013</v>
      </c>
      <c r="AR16" s="49">
        <f t="shared" si="12"/>
        <v>0.1835956610920135</v>
      </c>
      <c r="AS16" s="49">
        <f t="shared" si="13"/>
        <v>0.183289668323527</v>
      </c>
      <c r="AT16" s="49">
        <f t="shared" si="14"/>
        <v>0.18328966832352658</v>
      </c>
      <c r="AU16" s="49">
        <f t="shared" si="15"/>
        <v>0.183289668323527</v>
      </c>
    </row>
    <row r="17" spans="1:47" x14ac:dyDescent="0.2">
      <c r="A17" s="83">
        <v>14</v>
      </c>
      <c r="B17" s="83">
        <v>10</v>
      </c>
      <c r="G17" s="19">
        <v>73.315867329410636</v>
      </c>
      <c r="P17" s="67"/>
      <c r="Q17" s="67"/>
      <c r="R17" s="67"/>
      <c r="S17" s="67"/>
      <c r="T17" s="67"/>
      <c r="U17" s="89">
        <f t="shared" si="26"/>
        <v>3.2992140298234784</v>
      </c>
      <c r="V17" s="89">
        <f t="shared" si="27"/>
        <v>16.496070149117394</v>
      </c>
      <c r="W17" s="89">
        <f t="shared" si="28"/>
        <v>13.196856119293914</v>
      </c>
      <c r="X17" s="89">
        <f t="shared" si="29"/>
        <v>19.795284178940872</v>
      </c>
      <c r="Y17" s="89">
        <f t="shared" si="30"/>
        <v>26.393712238587828</v>
      </c>
      <c r="Z17" s="19">
        <v>7239.833333333333</v>
      </c>
      <c r="AA17" s="82">
        <f t="shared" si="16"/>
        <v>199.91666666666697</v>
      </c>
      <c r="AB17" s="19">
        <v>603.27777777777806</v>
      </c>
      <c r="AC17" s="19">
        <v>3016.3888888888896</v>
      </c>
      <c r="AD17" s="19">
        <v>2413.333333333333</v>
      </c>
      <c r="AE17" s="19">
        <v>3620</v>
      </c>
      <c r="AF17" s="19">
        <v>4826.6666666666661</v>
      </c>
      <c r="AG17" s="19">
        <f t="shared" si="17"/>
        <v>16.638888888888914</v>
      </c>
      <c r="AH17" s="19">
        <f t="shared" si="18"/>
        <v>83.194444444444343</v>
      </c>
      <c r="AI17" s="19">
        <f t="shared" si="19"/>
        <v>66.666666666666515</v>
      </c>
      <c r="AJ17" s="19">
        <f t="shared" si="20"/>
        <v>100</v>
      </c>
      <c r="AK17" s="19">
        <f t="shared" si="20"/>
        <v>133.33333333333303</v>
      </c>
      <c r="AL17" s="26">
        <f t="shared" si="10"/>
        <v>3.2992140298234789</v>
      </c>
      <c r="AM17" s="26">
        <f t="shared" si="2"/>
        <v>16.496070149117394</v>
      </c>
      <c r="AN17" s="26">
        <f t="shared" si="2"/>
        <v>13.196856119293914</v>
      </c>
      <c r="AO17" s="26">
        <f t="shared" si="2"/>
        <v>19.795284178940872</v>
      </c>
      <c r="AP17" s="26">
        <f t="shared" si="2"/>
        <v>26.393712238587828</v>
      </c>
      <c r="AQ17" s="49">
        <f t="shared" si="11"/>
        <v>0.19828331397937404</v>
      </c>
      <c r="AR17" s="49">
        <f t="shared" si="12"/>
        <v>0.1982833139793746</v>
      </c>
      <c r="AS17" s="49">
        <f t="shared" si="13"/>
        <v>0.19795284178940917</v>
      </c>
      <c r="AT17" s="49">
        <f t="shared" si="14"/>
        <v>0.19795284178940872</v>
      </c>
      <c r="AU17" s="49">
        <f t="shared" si="15"/>
        <v>0.19795284178940917</v>
      </c>
    </row>
    <row r="18" spans="1:47" x14ac:dyDescent="0.2">
      <c r="A18" s="83">
        <v>15</v>
      </c>
      <c r="B18" s="83">
        <v>9</v>
      </c>
      <c r="G18" s="19">
        <v>79.181136715763486</v>
      </c>
      <c r="P18" s="67"/>
      <c r="Q18" s="67"/>
      <c r="R18" s="67"/>
      <c r="S18" s="67"/>
      <c r="T18" s="67"/>
      <c r="U18" s="89">
        <f t="shared" si="26"/>
        <v>3.5631511522093575</v>
      </c>
      <c r="V18" s="89">
        <f t="shared" si="27"/>
        <v>17.815755761046788</v>
      </c>
      <c r="W18" s="89">
        <f t="shared" si="28"/>
        <v>14.25260460883743</v>
      </c>
      <c r="X18" s="89">
        <f t="shared" si="29"/>
        <v>21.378906913256145</v>
      </c>
      <c r="Y18" s="89">
        <f t="shared" si="30"/>
        <v>28.50520921767486</v>
      </c>
      <c r="Z18" s="19">
        <v>7439.75</v>
      </c>
      <c r="AA18" s="82">
        <f t="shared" si="16"/>
        <v>199.91666666666697</v>
      </c>
      <c r="AB18" s="19">
        <v>619.91666666666697</v>
      </c>
      <c r="AC18" s="19">
        <v>3099.5833333333339</v>
      </c>
      <c r="AD18" s="19">
        <v>2479.9999999999995</v>
      </c>
      <c r="AE18" s="19">
        <v>3720</v>
      </c>
      <c r="AF18" s="19">
        <v>4959.9999999999991</v>
      </c>
      <c r="AG18" s="19">
        <f t="shared" si="17"/>
        <v>16.638888888888914</v>
      </c>
      <c r="AH18" s="19">
        <f t="shared" si="18"/>
        <v>83.194444444444343</v>
      </c>
      <c r="AI18" s="19">
        <f t="shared" si="19"/>
        <v>66.666666666666515</v>
      </c>
      <c r="AJ18" s="19">
        <f t="shared" si="20"/>
        <v>100</v>
      </c>
      <c r="AK18" s="19">
        <f t="shared" si="20"/>
        <v>133.33333333333303</v>
      </c>
      <c r="AL18" s="26">
        <f t="shared" si="10"/>
        <v>3.5631511522093575</v>
      </c>
      <c r="AM18" s="26">
        <f t="shared" si="2"/>
        <v>17.815755761046788</v>
      </c>
      <c r="AN18" s="26">
        <f t="shared" si="2"/>
        <v>14.25260460883743</v>
      </c>
      <c r="AO18" s="26">
        <f t="shared" si="2"/>
        <v>21.378906913256145</v>
      </c>
      <c r="AP18" s="26">
        <f t="shared" si="2"/>
        <v>28.50520921767486</v>
      </c>
      <c r="AQ18" s="49">
        <f t="shared" si="11"/>
        <v>0.21414597909772401</v>
      </c>
      <c r="AR18" s="49">
        <f t="shared" si="12"/>
        <v>0.21414597909772459</v>
      </c>
      <c r="AS18" s="49">
        <f t="shared" si="13"/>
        <v>0.21378906913256193</v>
      </c>
      <c r="AT18" s="49">
        <f t="shared" si="14"/>
        <v>0.21378906913256146</v>
      </c>
      <c r="AU18" s="49">
        <f t="shared" si="15"/>
        <v>0.21378906913256193</v>
      </c>
    </row>
    <row r="19" spans="1:47" x14ac:dyDescent="0.2">
      <c r="A19" s="83">
        <v>16</v>
      </c>
      <c r="B19" s="83">
        <v>8</v>
      </c>
      <c r="G19" s="19">
        <v>85.51562765302458</v>
      </c>
      <c r="P19" s="67"/>
      <c r="Q19" s="67"/>
      <c r="R19" s="67"/>
      <c r="S19" s="67"/>
      <c r="T19" s="67"/>
      <c r="U19" s="89">
        <f t="shared" si="26"/>
        <v>3.8482032443861058</v>
      </c>
      <c r="V19" s="89">
        <f t="shared" si="27"/>
        <v>19.241016221930529</v>
      </c>
      <c r="W19" s="89">
        <f t="shared" si="28"/>
        <v>15.392812977544423</v>
      </c>
      <c r="X19" s="89">
        <f t="shared" si="29"/>
        <v>23.089219466316635</v>
      </c>
      <c r="Y19" s="89">
        <f t="shared" si="30"/>
        <v>30.785625955088847</v>
      </c>
      <c r="Z19" s="19">
        <v>7639.6666666666661</v>
      </c>
      <c r="AA19" s="82">
        <f t="shared" si="16"/>
        <v>199.91666666666606</v>
      </c>
      <c r="AB19" s="19">
        <v>636.55555555555588</v>
      </c>
      <c r="AC19" s="19">
        <v>3182.7777777777783</v>
      </c>
      <c r="AD19" s="19">
        <v>2546.6666666666661</v>
      </c>
      <c r="AE19" s="19">
        <v>3820</v>
      </c>
      <c r="AF19" s="19">
        <v>5093.3333333333321</v>
      </c>
      <c r="AG19" s="19">
        <f t="shared" si="17"/>
        <v>16.638888888888914</v>
      </c>
      <c r="AH19" s="19">
        <f t="shared" si="18"/>
        <v>83.194444444444343</v>
      </c>
      <c r="AI19" s="19">
        <f t="shared" si="19"/>
        <v>66.666666666666515</v>
      </c>
      <c r="AJ19" s="19">
        <f t="shared" si="20"/>
        <v>100</v>
      </c>
      <c r="AK19" s="19">
        <f t="shared" si="20"/>
        <v>133.33333333333303</v>
      </c>
      <c r="AL19" s="26">
        <f t="shared" si="10"/>
        <v>3.8482032443861058</v>
      </c>
      <c r="AM19" s="26">
        <f t="shared" si="2"/>
        <v>19.241016221930529</v>
      </c>
      <c r="AN19" s="26">
        <f t="shared" si="2"/>
        <v>15.392812977544423</v>
      </c>
      <c r="AO19" s="26">
        <f t="shared" si="2"/>
        <v>23.089219466316635</v>
      </c>
      <c r="AP19" s="26">
        <f t="shared" si="2"/>
        <v>30.785625955088847</v>
      </c>
      <c r="AQ19" s="49">
        <f t="shared" si="11"/>
        <v>0.2312776574255419</v>
      </c>
      <c r="AR19" s="49">
        <f t="shared" si="12"/>
        <v>0.23127765742554254</v>
      </c>
      <c r="AS19" s="49">
        <f t="shared" si="13"/>
        <v>0.23089219466316688</v>
      </c>
      <c r="AT19" s="49">
        <f t="shared" si="14"/>
        <v>0.23089219466316635</v>
      </c>
      <c r="AU19" s="49">
        <f t="shared" si="15"/>
        <v>0.23089219466316688</v>
      </c>
    </row>
    <row r="20" spans="1:47" x14ac:dyDescent="0.2">
      <c r="A20" s="83">
        <v>17</v>
      </c>
      <c r="B20" s="83">
        <v>7</v>
      </c>
      <c r="G20" s="19">
        <v>92.35687786526654</v>
      </c>
      <c r="P20" s="67"/>
      <c r="Q20" s="67"/>
      <c r="R20" s="67"/>
      <c r="S20" s="67"/>
      <c r="T20" s="67"/>
      <c r="U20" s="89">
        <f t="shared" si="26"/>
        <v>4.2393928372703273</v>
      </c>
      <c r="V20" s="89">
        <f t="shared" si="27"/>
        <v>21.196964186351639</v>
      </c>
      <c r="W20" s="89">
        <f t="shared" si="28"/>
        <v>16.957571349081309</v>
      </c>
      <c r="X20" s="89">
        <f t="shared" si="29"/>
        <v>25.436357023621966</v>
      </c>
      <c r="Y20" s="89">
        <f t="shared" si="30"/>
        <v>33.915142698162619</v>
      </c>
      <c r="Z20" s="19">
        <v>7839.5833333333321</v>
      </c>
      <c r="AA20" s="82">
        <f t="shared" si="16"/>
        <v>199.91666666666606</v>
      </c>
      <c r="AB20" s="19">
        <v>653.1944444444448</v>
      </c>
      <c r="AC20" s="19">
        <v>3265.9722222222226</v>
      </c>
      <c r="AD20" s="19">
        <v>2613.3333333333326</v>
      </c>
      <c r="AE20" s="19">
        <v>3920</v>
      </c>
      <c r="AF20" s="19">
        <v>5226.6666666666652</v>
      </c>
      <c r="AG20" s="19">
        <f t="shared" si="17"/>
        <v>16.638888888888914</v>
      </c>
      <c r="AH20" s="19">
        <f t="shared" si="18"/>
        <v>83.194444444444343</v>
      </c>
      <c r="AI20" s="19">
        <f t="shared" si="19"/>
        <v>66.666666666666515</v>
      </c>
      <c r="AJ20" s="19">
        <f t="shared" si="20"/>
        <v>100</v>
      </c>
      <c r="AK20" s="19">
        <f t="shared" si="20"/>
        <v>133.33333333333303</v>
      </c>
      <c r="AL20" s="26">
        <f t="shared" si="10"/>
        <v>4.2393928372703273</v>
      </c>
      <c r="AM20" s="26">
        <f t="shared" ref="AM20:AM27" si="31">AR20*AH20</f>
        <v>21.196964186351639</v>
      </c>
      <c r="AN20" s="26">
        <f t="shared" ref="AN20:AN27" si="32">AS20*AI20</f>
        <v>16.957571349081309</v>
      </c>
      <c r="AO20" s="26">
        <f t="shared" ref="AO20:AO27" si="33">AT20*AJ20</f>
        <v>25.436357023621962</v>
      </c>
      <c r="AP20" s="26">
        <f t="shared" ref="AP20:AP27" si="34">AU20*AK20</f>
        <v>33.915142698162619</v>
      </c>
      <c r="AQ20" s="49">
        <f t="shared" si="11"/>
        <v>0.25478821726499423</v>
      </c>
      <c r="AR20" s="49">
        <f t="shared" si="12"/>
        <v>0.25478821726499495</v>
      </c>
      <c r="AS20" s="49">
        <f t="shared" si="13"/>
        <v>0.25436357023622019</v>
      </c>
      <c r="AT20" s="49">
        <f t="shared" si="14"/>
        <v>0.25436357023621964</v>
      </c>
      <c r="AU20" s="49">
        <f t="shared" si="15"/>
        <v>0.25436357023622019</v>
      </c>
    </row>
    <row r="21" spans="1:47" x14ac:dyDescent="0.2">
      <c r="A21" s="83">
        <v>18</v>
      </c>
      <c r="B21" s="83">
        <v>6</v>
      </c>
      <c r="C21" s="83">
        <v>18</v>
      </c>
      <c r="E21" s="19">
        <v>500</v>
      </c>
      <c r="G21" s="19">
        <v>101.74542809448786</v>
      </c>
      <c r="K21" s="19">
        <v>20.833333333333332</v>
      </c>
      <c r="L21" s="19">
        <v>104.16666666666667</v>
      </c>
      <c r="M21" s="19">
        <v>83.333333333333329</v>
      </c>
      <c r="N21" s="19">
        <v>125</v>
      </c>
      <c r="O21" s="19">
        <v>166.66666666666666</v>
      </c>
      <c r="P21" s="92">
        <f>K21/$E$15</f>
        <v>4.1666666666666664E-2</v>
      </c>
      <c r="Q21" s="92">
        <f>L21/$E$15</f>
        <v>0.20833333333333334</v>
      </c>
      <c r="R21" s="92">
        <f>M21/$E$15</f>
        <v>0.16666666666666666</v>
      </c>
      <c r="S21" s="92">
        <f>N21/$E$15</f>
        <v>0.25</v>
      </c>
      <c r="T21" s="92">
        <f>O21/$E$15</f>
        <v>0.33333333333333331</v>
      </c>
      <c r="U21" s="89">
        <f>P$27*$H22</f>
        <v>33.942531171023433</v>
      </c>
      <c r="V21" s="89">
        <f t="shared" ref="V21:Y21" si="35">Q$27*$H22</f>
        <v>0</v>
      </c>
      <c r="W21" s="89">
        <f t="shared" si="35"/>
        <v>16.971265585511716</v>
      </c>
      <c r="X21" s="89">
        <f t="shared" si="35"/>
        <v>0</v>
      </c>
      <c r="Y21" s="89">
        <f t="shared" si="35"/>
        <v>16.971265585511716</v>
      </c>
      <c r="Z21" s="19">
        <v>8040</v>
      </c>
      <c r="AA21" s="82">
        <f t="shared" si="16"/>
        <v>200.41666666666788</v>
      </c>
      <c r="AB21" s="19">
        <v>670.00000000000023</v>
      </c>
      <c r="AC21" s="19">
        <v>3350</v>
      </c>
      <c r="AD21" s="19">
        <v>2680</v>
      </c>
      <c r="AE21" s="19">
        <v>4020</v>
      </c>
      <c r="AF21" s="19">
        <v>5360</v>
      </c>
      <c r="AG21" s="19">
        <f t="shared" si="17"/>
        <v>16.805555555555429</v>
      </c>
      <c r="AH21" s="19">
        <f t="shared" si="18"/>
        <v>84.027777777777374</v>
      </c>
      <c r="AI21" s="19">
        <f t="shared" si="19"/>
        <v>66.666666666667425</v>
      </c>
      <c r="AJ21" s="19">
        <f t="shared" si="20"/>
        <v>100</v>
      </c>
      <c r="AK21" s="19">
        <f t="shared" si="20"/>
        <v>133.33333333333485</v>
      </c>
      <c r="AL21" s="26">
        <f t="shared" si="10"/>
        <v>33.942531171023433</v>
      </c>
      <c r="AM21" s="26">
        <f t="shared" si="31"/>
        <v>0</v>
      </c>
      <c r="AN21" s="26">
        <f t="shared" si="32"/>
        <v>16.971265585511716</v>
      </c>
      <c r="AO21" s="26">
        <f t="shared" si="33"/>
        <v>0</v>
      </c>
      <c r="AP21" s="26">
        <f t="shared" si="34"/>
        <v>16.971265585511716</v>
      </c>
      <c r="AQ21" s="49">
        <f t="shared" si="11"/>
        <v>2.0197208630691783</v>
      </c>
      <c r="AR21" s="49">
        <f t="shared" si="12"/>
        <v>0</v>
      </c>
      <c r="AS21" s="49">
        <f t="shared" si="13"/>
        <v>0.25456898378267284</v>
      </c>
      <c r="AT21" s="49">
        <f t="shared" si="14"/>
        <v>0</v>
      </c>
      <c r="AU21" s="49">
        <f t="shared" si="15"/>
        <v>0.12728449189133642</v>
      </c>
    </row>
    <row r="22" spans="1:47" x14ac:dyDescent="0.2">
      <c r="A22" s="83">
        <v>19</v>
      </c>
      <c r="B22" s="83">
        <v>5</v>
      </c>
      <c r="C22" s="83">
        <v>17</v>
      </c>
      <c r="H22" s="19">
        <v>67.885062342046865</v>
      </c>
      <c r="P22" s="67"/>
      <c r="Q22" s="67"/>
      <c r="R22" s="67"/>
      <c r="S22" s="67"/>
      <c r="T22" s="67"/>
      <c r="U22" s="89">
        <f t="shared" ref="U22:U27" si="36">P$27*$H23</f>
        <v>36.657933664705318</v>
      </c>
      <c r="V22" s="89">
        <f t="shared" ref="V22:V27" si="37">Q$27*$H23</f>
        <v>0</v>
      </c>
      <c r="W22" s="89">
        <f t="shared" ref="W22:W27" si="38">R$27*$H23</f>
        <v>18.328966832352659</v>
      </c>
      <c r="X22" s="89">
        <f t="shared" ref="X22:X27" si="39">S$27*$H23</f>
        <v>0</v>
      </c>
      <c r="Y22" s="89">
        <f t="shared" ref="Y22:Y27" si="40">T$27*$H23</f>
        <v>18.328966832352659</v>
      </c>
      <c r="Z22" s="19">
        <v>8159.916666666667</v>
      </c>
      <c r="AA22" s="82">
        <f t="shared" si="16"/>
        <v>119.91666666666697</v>
      </c>
      <c r="AB22" s="19">
        <v>679.97222222222251</v>
      </c>
      <c r="AC22" s="19">
        <v>3399.8611111111113</v>
      </c>
      <c r="AD22" s="19">
        <v>2720</v>
      </c>
      <c r="AE22" s="19">
        <v>4080</v>
      </c>
      <c r="AF22" s="19">
        <v>5440</v>
      </c>
      <c r="AG22" s="19">
        <f t="shared" si="17"/>
        <v>9.9722222222222854</v>
      </c>
      <c r="AH22" s="19">
        <f t="shared" si="18"/>
        <v>49.861111111111313</v>
      </c>
      <c r="AI22" s="19">
        <f t="shared" si="19"/>
        <v>40</v>
      </c>
      <c r="AJ22" s="19">
        <f t="shared" si="20"/>
        <v>60</v>
      </c>
      <c r="AK22" s="19">
        <f t="shared" si="20"/>
        <v>80</v>
      </c>
      <c r="AL22" s="26">
        <f t="shared" si="10"/>
        <v>36.657933664705318</v>
      </c>
      <c r="AM22" s="26">
        <f t="shared" si="31"/>
        <v>0</v>
      </c>
      <c r="AN22" s="26">
        <f t="shared" si="32"/>
        <v>18.328966832352659</v>
      </c>
      <c r="AO22" s="26">
        <f t="shared" si="33"/>
        <v>0</v>
      </c>
      <c r="AP22" s="26">
        <f t="shared" si="34"/>
        <v>18.328966832352659</v>
      </c>
      <c r="AQ22" s="49">
        <f t="shared" si="11"/>
        <v>3.6760044900539919</v>
      </c>
      <c r="AR22" s="49">
        <f t="shared" si="12"/>
        <v>0</v>
      </c>
      <c r="AS22" s="49">
        <f t="shared" si="13"/>
        <v>0.4582241708088165</v>
      </c>
      <c r="AT22" s="49">
        <f t="shared" si="14"/>
        <v>0</v>
      </c>
      <c r="AU22" s="49">
        <f t="shared" si="15"/>
        <v>0.22911208540440825</v>
      </c>
    </row>
    <row r="23" spans="1:47" x14ac:dyDescent="0.2">
      <c r="A23" s="83">
        <v>20</v>
      </c>
      <c r="B23" s="83">
        <v>4</v>
      </c>
      <c r="C23" s="83">
        <v>16</v>
      </c>
      <c r="H23" s="19">
        <v>73.315867329410636</v>
      </c>
      <c r="P23" s="67"/>
      <c r="Q23" s="67"/>
      <c r="R23" s="67"/>
      <c r="S23" s="67"/>
      <c r="T23" s="67"/>
      <c r="U23" s="89">
        <f t="shared" si="36"/>
        <v>39.590568357881743</v>
      </c>
      <c r="V23" s="89">
        <f t="shared" si="37"/>
        <v>0</v>
      </c>
      <c r="W23" s="89">
        <f t="shared" si="38"/>
        <v>19.795284178940872</v>
      </c>
      <c r="X23" s="89">
        <f t="shared" si="39"/>
        <v>0</v>
      </c>
      <c r="Y23" s="89">
        <f t="shared" si="40"/>
        <v>19.795284178940872</v>
      </c>
      <c r="Z23" s="19">
        <v>8279.8333333333339</v>
      </c>
      <c r="AA23" s="82">
        <f t="shared" si="16"/>
        <v>119.91666666666697</v>
      </c>
      <c r="AB23" s="19">
        <v>689.9444444444448</v>
      </c>
      <c r="AC23" s="19">
        <v>3449.7222222222226</v>
      </c>
      <c r="AD23" s="19">
        <v>2760</v>
      </c>
      <c r="AE23" s="19">
        <v>4140</v>
      </c>
      <c r="AF23" s="19">
        <v>5520</v>
      </c>
      <c r="AG23" s="19">
        <f t="shared" si="17"/>
        <v>9.9722222222222854</v>
      </c>
      <c r="AH23" s="19">
        <f t="shared" si="18"/>
        <v>49.861111111111313</v>
      </c>
      <c r="AI23" s="19">
        <f t="shared" si="19"/>
        <v>40</v>
      </c>
      <c r="AJ23" s="19">
        <f t="shared" si="20"/>
        <v>60</v>
      </c>
      <c r="AK23" s="19">
        <f t="shared" si="20"/>
        <v>80</v>
      </c>
      <c r="AL23" s="26">
        <f t="shared" si="10"/>
        <v>39.590568357881743</v>
      </c>
      <c r="AM23" s="26">
        <f t="shared" si="31"/>
        <v>0</v>
      </c>
      <c r="AN23" s="26">
        <f t="shared" si="32"/>
        <v>19.795284178940872</v>
      </c>
      <c r="AO23" s="26">
        <f t="shared" si="33"/>
        <v>0</v>
      </c>
      <c r="AP23" s="26">
        <f t="shared" si="34"/>
        <v>19.795284178940872</v>
      </c>
      <c r="AQ23" s="49">
        <f t="shared" si="11"/>
        <v>3.9700848492583112</v>
      </c>
      <c r="AR23" s="49">
        <f t="shared" si="12"/>
        <v>0</v>
      </c>
      <c r="AS23" s="49">
        <f t="shared" si="13"/>
        <v>0.49488210447352177</v>
      </c>
      <c r="AT23" s="49">
        <f t="shared" si="14"/>
        <v>0</v>
      </c>
      <c r="AU23" s="49">
        <f t="shared" si="15"/>
        <v>0.24744105223676088</v>
      </c>
    </row>
    <row r="24" spans="1:47" x14ac:dyDescent="0.2">
      <c r="A24" s="83">
        <v>21</v>
      </c>
      <c r="B24" s="83">
        <v>3</v>
      </c>
      <c r="C24" s="83">
        <v>15</v>
      </c>
      <c r="H24" s="19">
        <v>79.181136715763486</v>
      </c>
      <c r="P24" s="67"/>
      <c r="Q24" s="67"/>
      <c r="R24" s="67"/>
      <c r="S24" s="67"/>
      <c r="T24" s="67"/>
      <c r="U24" s="89">
        <f t="shared" si="36"/>
        <v>42.75781382651229</v>
      </c>
      <c r="V24" s="89">
        <f t="shared" si="37"/>
        <v>0</v>
      </c>
      <c r="W24" s="89">
        <f t="shared" si="38"/>
        <v>21.378906913256145</v>
      </c>
      <c r="X24" s="89">
        <f t="shared" si="39"/>
        <v>0</v>
      </c>
      <c r="Y24" s="89">
        <f t="shared" si="40"/>
        <v>21.378906913256145</v>
      </c>
      <c r="Z24" s="19">
        <v>8399.75</v>
      </c>
      <c r="AA24" s="82">
        <f t="shared" si="16"/>
        <v>119.91666666666606</v>
      </c>
      <c r="AB24" s="19">
        <v>699.91666666666708</v>
      </c>
      <c r="AC24" s="19">
        <v>3499.5833333333339</v>
      </c>
      <c r="AD24" s="19">
        <v>2800</v>
      </c>
      <c r="AE24" s="19">
        <v>4200</v>
      </c>
      <c r="AF24" s="19">
        <v>5600</v>
      </c>
      <c r="AG24" s="19">
        <f t="shared" si="17"/>
        <v>9.9722222222222854</v>
      </c>
      <c r="AH24" s="19">
        <f t="shared" si="18"/>
        <v>49.861111111111313</v>
      </c>
      <c r="AI24" s="19">
        <f t="shared" si="19"/>
        <v>40</v>
      </c>
      <c r="AJ24" s="19">
        <f t="shared" si="20"/>
        <v>60</v>
      </c>
      <c r="AK24" s="19">
        <f t="shared" si="20"/>
        <v>80</v>
      </c>
      <c r="AL24" s="26">
        <f t="shared" si="10"/>
        <v>42.75781382651229</v>
      </c>
      <c r="AM24" s="26">
        <f t="shared" si="31"/>
        <v>0</v>
      </c>
      <c r="AN24" s="26">
        <f t="shared" si="32"/>
        <v>21.378906913256145</v>
      </c>
      <c r="AO24" s="26">
        <f t="shared" si="33"/>
        <v>0</v>
      </c>
      <c r="AP24" s="26">
        <f t="shared" si="34"/>
        <v>21.378906913256145</v>
      </c>
      <c r="AQ24" s="49">
        <f t="shared" si="11"/>
        <v>4.2876916371989768</v>
      </c>
      <c r="AR24" s="49">
        <f t="shared" si="12"/>
        <v>0</v>
      </c>
      <c r="AS24" s="49">
        <f t="shared" si="13"/>
        <v>0.53447267283140365</v>
      </c>
      <c r="AT24" s="49">
        <f t="shared" si="14"/>
        <v>0</v>
      </c>
      <c r="AU24" s="49">
        <f t="shared" si="15"/>
        <v>0.26723633641570183</v>
      </c>
    </row>
    <row r="25" spans="1:47" x14ac:dyDescent="0.2">
      <c r="A25" s="83">
        <v>22</v>
      </c>
      <c r="B25" s="83">
        <v>2</v>
      </c>
      <c r="C25" s="83">
        <v>14</v>
      </c>
      <c r="H25" s="19">
        <v>85.51562765302458</v>
      </c>
      <c r="P25" s="67"/>
      <c r="Q25" s="67"/>
      <c r="R25" s="67"/>
      <c r="S25" s="67"/>
      <c r="T25" s="67"/>
      <c r="U25" s="89">
        <f t="shared" si="36"/>
        <v>46.17843893263327</v>
      </c>
      <c r="V25" s="89">
        <f t="shared" si="37"/>
        <v>0</v>
      </c>
      <c r="W25" s="89">
        <f t="shared" si="38"/>
        <v>23.089219466316635</v>
      </c>
      <c r="X25" s="89">
        <f t="shared" si="39"/>
        <v>0</v>
      </c>
      <c r="Y25" s="89">
        <f t="shared" si="40"/>
        <v>23.089219466316635</v>
      </c>
      <c r="Z25" s="19">
        <v>8519.6666666666679</v>
      </c>
      <c r="AA25" s="82">
        <f t="shared" si="16"/>
        <v>119.91666666666788</v>
      </c>
      <c r="AB25" s="19">
        <v>709.88888888888937</v>
      </c>
      <c r="AC25" s="19">
        <v>3549.4444444444453</v>
      </c>
      <c r="AD25" s="19">
        <v>2840</v>
      </c>
      <c r="AE25" s="19">
        <v>4260</v>
      </c>
      <c r="AF25" s="19">
        <v>5680</v>
      </c>
      <c r="AG25" s="19">
        <f t="shared" si="17"/>
        <v>9.9722222222222854</v>
      </c>
      <c r="AH25" s="19">
        <f t="shared" si="18"/>
        <v>49.861111111111313</v>
      </c>
      <c r="AI25" s="19">
        <f t="shared" si="19"/>
        <v>40</v>
      </c>
      <c r="AJ25" s="19">
        <f t="shared" si="20"/>
        <v>60</v>
      </c>
      <c r="AK25" s="19">
        <f t="shared" si="20"/>
        <v>80</v>
      </c>
      <c r="AL25" s="26">
        <f t="shared" si="10"/>
        <v>46.17843893263327</v>
      </c>
      <c r="AM25" s="26">
        <f t="shared" si="31"/>
        <v>0</v>
      </c>
      <c r="AN25" s="26">
        <f t="shared" si="32"/>
        <v>23.089219466316635</v>
      </c>
      <c r="AO25" s="26">
        <f t="shared" si="33"/>
        <v>0</v>
      </c>
      <c r="AP25" s="26">
        <f t="shared" si="34"/>
        <v>23.089219466316635</v>
      </c>
      <c r="AQ25" s="49">
        <f t="shared" si="11"/>
        <v>4.6307069681748949</v>
      </c>
      <c r="AR25" s="49">
        <f t="shared" si="12"/>
        <v>0</v>
      </c>
      <c r="AS25" s="49">
        <f t="shared" si="13"/>
        <v>0.57723048665791588</v>
      </c>
      <c r="AT25" s="49">
        <f t="shared" si="14"/>
        <v>0</v>
      </c>
      <c r="AU25" s="49">
        <f t="shared" si="15"/>
        <v>0.28861524332895794</v>
      </c>
    </row>
    <row r="26" spans="1:47" x14ac:dyDescent="0.2">
      <c r="A26" s="83">
        <v>23</v>
      </c>
      <c r="B26" s="83">
        <v>1</v>
      </c>
      <c r="C26" s="83">
        <v>13</v>
      </c>
      <c r="H26" s="19">
        <v>92.35687786526654</v>
      </c>
      <c r="P26" s="67"/>
      <c r="Q26" s="67"/>
      <c r="R26" s="67"/>
      <c r="S26" s="67"/>
      <c r="T26" s="67"/>
      <c r="U26" s="89">
        <f t="shared" si="36"/>
        <v>50.872714047243932</v>
      </c>
      <c r="V26" s="89">
        <f t="shared" si="37"/>
        <v>0</v>
      </c>
      <c r="W26" s="89">
        <f t="shared" si="38"/>
        <v>25.436357023621966</v>
      </c>
      <c r="X26" s="89">
        <f t="shared" si="39"/>
        <v>0</v>
      </c>
      <c r="Y26" s="89">
        <f t="shared" si="40"/>
        <v>25.436357023621966</v>
      </c>
      <c r="Z26" s="19">
        <v>8639.5833333333339</v>
      </c>
      <c r="AA26" s="82">
        <f t="shared" si="16"/>
        <v>119.91666666666606</v>
      </c>
      <c r="AB26" s="19">
        <v>719.86111111111165</v>
      </c>
      <c r="AC26" s="19">
        <v>3599.3055555555566</v>
      </c>
      <c r="AD26" s="19">
        <v>2880</v>
      </c>
      <c r="AE26" s="19">
        <v>4320</v>
      </c>
      <c r="AF26" s="19">
        <v>5760</v>
      </c>
      <c r="AG26" s="19">
        <f t="shared" si="17"/>
        <v>9.9722222222222854</v>
      </c>
      <c r="AH26" s="19">
        <f t="shared" si="18"/>
        <v>49.861111111111313</v>
      </c>
      <c r="AI26" s="19">
        <f t="shared" si="19"/>
        <v>40</v>
      </c>
      <c r="AJ26" s="19">
        <f t="shared" si="20"/>
        <v>60</v>
      </c>
      <c r="AK26" s="19">
        <f t="shared" si="20"/>
        <v>80</v>
      </c>
      <c r="AL26" s="26">
        <f t="shared" si="10"/>
        <v>50.872714047243932</v>
      </c>
      <c r="AM26" s="26">
        <f t="shared" si="31"/>
        <v>0</v>
      </c>
      <c r="AN26" s="26">
        <f t="shared" si="32"/>
        <v>25.436357023621966</v>
      </c>
      <c r="AO26" s="26">
        <f t="shared" si="33"/>
        <v>0</v>
      </c>
      <c r="AP26" s="26">
        <f t="shared" si="34"/>
        <v>25.436357023621966</v>
      </c>
      <c r="AQ26" s="49">
        <f t="shared" si="11"/>
        <v>5.101442077160919</v>
      </c>
      <c r="AR26" s="49">
        <f t="shared" si="12"/>
        <v>0</v>
      </c>
      <c r="AS26" s="49">
        <f t="shared" si="13"/>
        <v>0.63590892559054912</v>
      </c>
      <c r="AT26" s="49">
        <f t="shared" si="14"/>
        <v>0</v>
      </c>
      <c r="AU26" s="49">
        <f t="shared" si="15"/>
        <v>0.31795446279527456</v>
      </c>
    </row>
    <row r="27" spans="1:47" x14ac:dyDescent="0.2">
      <c r="A27" s="83">
        <v>24</v>
      </c>
      <c r="B27" s="83">
        <v>0</v>
      </c>
      <c r="C27" s="83">
        <v>12</v>
      </c>
      <c r="D27" s="83">
        <v>24</v>
      </c>
      <c r="E27" s="19">
        <v>500</v>
      </c>
      <c r="H27" s="19">
        <v>101.74542809448786</v>
      </c>
      <c r="K27" s="19">
        <v>250</v>
      </c>
      <c r="L27" s="19">
        <v>0</v>
      </c>
      <c r="M27" s="19">
        <v>125</v>
      </c>
      <c r="N27" s="19">
        <v>0</v>
      </c>
      <c r="O27" s="19">
        <v>125</v>
      </c>
      <c r="P27" s="92">
        <f>K27/$E$15</f>
        <v>0.5</v>
      </c>
      <c r="Q27" s="92">
        <f>L27/$E$15</f>
        <v>0</v>
      </c>
      <c r="R27" s="92">
        <f>M27/$E$15</f>
        <v>0.25</v>
      </c>
      <c r="S27" s="92">
        <f>N27/$E$15</f>
        <v>0</v>
      </c>
      <c r="T27" s="92">
        <f>O27/$E$15</f>
        <v>0.25</v>
      </c>
      <c r="U27" s="89">
        <f t="shared" si="36"/>
        <v>0</v>
      </c>
      <c r="V27" s="89">
        <f t="shared" si="37"/>
        <v>0</v>
      </c>
      <c r="W27" s="89">
        <f t="shared" si="38"/>
        <v>0</v>
      </c>
      <c r="X27" s="89">
        <f t="shared" si="39"/>
        <v>0</v>
      </c>
      <c r="Y27" s="89">
        <f t="shared" si="40"/>
        <v>0</v>
      </c>
      <c r="Z27" s="19">
        <v>8760</v>
      </c>
      <c r="AA27" s="82">
        <f t="shared" si="16"/>
        <v>120.41666666666606</v>
      </c>
      <c r="AB27" s="19">
        <v>730.00000000000045</v>
      </c>
      <c r="AC27" s="19">
        <v>3650.0000000000005</v>
      </c>
      <c r="AD27" s="19">
        <v>2920</v>
      </c>
      <c r="AE27" s="19">
        <v>4380</v>
      </c>
      <c r="AF27" s="19">
        <v>5840</v>
      </c>
      <c r="AG27" s="19">
        <f t="shared" si="17"/>
        <v>10.1388888888888</v>
      </c>
      <c r="AH27" s="19">
        <f t="shared" si="18"/>
        <v>50.694444444443889</v>
      </c>
      <c r="AI27" s="19">
        <f t="shared" si="19"/>
        <v>40</v>
      </c>
      <c r="AJ27" s="19">
        <f t="shared" si="20"/>
        <v>60</v>
      </c>
      <c r="AK27" s="19">
        <f t="shared" si="20"/>
        <v>80</v>
      </c>
      <c r="AL27" s="26">
        <f t="shared" si="10"/>
        <v>0</v>
      </c>
      <c r="AM27" s="26">
        <f t="shared" si="31"/>
        <v>0</v>
      </c>
      <c r="AN27" s="26">
        <f t="shared" si="32"/>
        <v>0</v>
      </c>
      <c r="AO27" s="26">
        <f t="shared" si="33"/>
        <v>0</v>
      </c>
      <c r="AP27" s="26">
        <f t="shared" si="34"/>
        <v>0</v>
      </c>
      <c r="AQ27" s="49">
        <f t="shared" si="11"/>
        <v>0</v>
      </c>
      <c r="AR27" s="49">
        <f t="shared" si="12"/>
        <v>0</v>
      </c>
      <c r="AS27" s="49">
        <f t="shared" si="13"/>
        <v>0</v>
      </c>
      <c r="AT27" s="49">
        <f t="shared" si="14"/>
        <v>0</v>
      </c>
      <c r="AU27" s="49">
        <f t="shared" si="15"/>
        <v>0</v>
      </c>
    </row>
    <row r="28" spans="1:47" x14ac:dyDescent="0.2">
      <c r="A28" s="83">
        <v>25</v>
      </c>
      <c r="B28" s="83">
        <v>0</v>
      </c>
      <c r="C28" s="83">
        <v>11</v>
      </c>
      <c r="D28" s="83">
        <v>23</v>
      </c>
      <c r="Z28" s="19">
        <f>Z27+120</f>
        <v>8880</v>
      </c>
      <c r="AA28" s="82">
        <f t="shared" si="16"/>
        <v>120</v>
      </c>
      <c r="AB28" s="19">
        <v>740.00000000000045</v>
      </c>
      <c r="AC28" s="19">
        <v>3700.0000000000005</v>
      </c>
      <c r="AD28" s="19">
        <v>2960</v>
      </c>
      <c r="AE28" s="19">
        <v>4440</v>
      </c>
      <c r="AF28" s="19">
        <v>5920</v>
      </c>
      <c r="AG28" s="19">
        <f t="shared" si="17"/>
        <v>10</v>
      </c>
      <c r="AH28" s="19">
        <f t="shared" si="18"/>
        <v>50</v>
      </c>
      <c r="AI28" s="19">
        <f t="shared" si="19"/>
        <v>40</v>
      </c>
      <c r="AJ28" s="19">
        <f t="shared" si="20"/>
        <v>60</v>
      </c>
      <c r="AK28" s="19">
        <f t="shared" si="20"/>
        <v>80</v>
      </c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29" spans="1:47" x14ac:dyDescent="0.2">
      <c r="A29" s="83">
        <v>26</v>
      </c>
      <c r="B29" s="83">
        <v>0</v>
      </c>
      <c r="C29" s="83">
        <v>10</v>
      </c>
      <c r="D29" s="83">
        <v>22</v>
      </c>
      <c r="Z29" s="19">
        <f t="shared" ref="Z29:Z53" si="41">Z28+120</f>
        <v>9000</v>
      </c>
      <c r="AA29" s="82">
        <f t="shared" si="16"/>
        <v>120</v>
      </c>
      <c r="AB29" s="19">
        <v>750.00000000000045</v>
      </c>
      <c r="AC29" s="19">
        <v>3750.0000000000005</v>
      </c>
      <c r="AD29" s="19">
        <v>3000.0000000000005</v>
      </c>
      <c r="AE29" s="19">
        <v>4500</v>
      </c>
      <c r="AF29" s="19">
        <v>6000.0000000000009</v>
      </c>
      <c r="AG29" s="19">
        <f t="shared" si="17"/>
        <v>10</v>
      </c>
      <c r="AH29" s="19">
        <f t="shared" si="18"/>
        <v>50</v>
      </c>
      <c r="AI29" s="19">
        <f t="shared" si="19"/>
        <v>40.000000000000455</v>
      </c>
      <c r="AJ29" s="19">
        <f t="shared" si="20"/>
        <v>60</v>
      </c>
      <c r="AK29" s="19">
        <f t="shared" si="20"/>
        <v>80.000000000000909</v>
      </c>
      <c r="AL29" s="19"/>
      <c r="AM29" s="19"/>
      <c r="AN29" s="19"/>
      <c r="AO29" s="19"/>
      <c r="AP29" s="19"/>
      <c r="AQ29" s="19"/>
      <c r="AR29" s="19"/>
      <c r="AS29" s="19"/>
      <c r="AT29" s="19"/>
      <c r="AU29" s="19"/>
    </row>
    <row r="30" spans="1:47" x14ac:dyDescent="0.2">
      <c r="A30" s="83">
        <v>27</v>
      </c>
      <c r="B30" s="83">
        <v>0</v>
      </c>
      <c r="C30" s="83">
        <v>9</v>
      </c>
      <c r="D30" s="83">
        <v>21</v>
      </c>
      <c r="Z30" s="19">
        <f t="shared" si="41"/>
        <v>9120</v>
      </c>
      <c r="AA30" s="82">
        <f t="shared" si="16"/>
        <v>120</v>
      </c>
      <c r="AB30" s="19">
        <v>760.00000000000045</v>
      </c>
      <c r="AC30" s="19">
        <v>3800.0000000000005</v>
      </c>
      <c r="AD30" s="19">
        <v>3040.0000000000009</v>
      </c>
      <c r="AE30" s="19">
        <v>4560</v>
      </c>
      <c r="AF30" s="19">
        <v>6080.0000000000018</v>
      </c>
      <c r="AG30" s="19">
        <f t="shared" si="17"/>
        <v>10</v>
      </c>
      <c r="AH30" s="19">
        <f t="shared" si="18"/>
        <v>50</v>
      </c>
      <c r="AI30" s="19">
        <f t="shared" si="19"/>
        <v>40.000000000000455</v>
      </c>
      <c r="AJ30" s="19">
        <f t="shared" si="20"/>
        <v>60</v>
      </c>
      <c r="AK30" s="19">
        <f t="shared" si="20"/>
        <v>80.000000000000909</v>
      </c>
      <c r="AL30" s="19"/>
      <c r="AM30" s="19"/>
      <c r="AN30" s="19"/>
      <c r="AO30" s="19"/>
      <c r="AP30" s="19"/>
      <c r="AQ30" s="19"/>
      <c r="AR30" s="19"/>
      <c r="AS30" s="19"/>
      <c r="AT30" s="19"/>
      <c r="AU30" s="19"/>
    </row>
    <row r="31" spans="1:47" x14ac:dyDescent="0.2">
      <c r="A31" s="83">
        <v>28</v>
      </c>
      <c r="B31" s="83">
        <v>0</v>
      </c>
      <c r="C31" s="83">
        <v>8</v>
      </c>
      <c r="D31" s="83">
        <v>20</v>
      </c>
      <c r="Z31" s="19">
        <f t="shared" si="41"/>
        <v>9240</v>
      </c>
      <c r="AA31" s="82">
        <f t="shared" si="16"/>
        <v>120</v>
      </c>
      <c r="AB31" s="19">
        <v>770.00000000000045</v>
      </c>
      <c r="AC31" s="19">
        <v>3850.0000000000005</v>
      </c>
      <c r="AD31" s="19">
        <v>3080.0000000000009</v>
      </c>
      <c r="AE31" s="19">
        <v>4620</v>
      </c>
      <c r="AF31" s="19">
        <v>6160.0000000000018</v>
      </c>
      <c r="AG31" s="19">
        <f t="shared" si="17"/>
        <v>10</v>
      </c>
      <c r="AH31" s="19">
        <f t="shared" si="18"/>
        <v>50</v>
      </c>
      <c r="AI31" s="19">
        <f t="shared" si="19"/>
        <v>40</v>
      </c>
      <c r="AJ31" s="19">
        <f t="shared" si="20"/>
        <v>60</v>
      </c>
      <c r="AK31" s="19">
        <f t="shared" si="20"/>
        <v>80</v>
      </c>
      <c r="AL31" s="19"/>
      <c r="AM31" s="19"/>
      <c r="AN31" s="19"/>
      <c r="AO31" s="19"/>
      <c r="AP31" s="19"/>
      <c r="AQ31" s="19"/>
      <c r="AR31" s="19"/>
      <c r="AS31" s="19"/>
      <c r="AT31" s="19"/>
      <c r="AU31" s="19"/>
    </row>
    <row r="32" spans="1:47" x14ac:dyDescent="0.2">
      <c r="A32" s="83">
        <v>29</v>
      </c>
      <c r="B32" s="83">
        <v>0</v>
      </c>
      <c r="C32" s="83">
        <v>7</v>
      </c>
      <c r="D32" s="83">
        <v>19</v>
      </c>
      <c r="Z32" s="19">
        <f t="shared" si="41"/>
        <v>9360</v>
      </c>
      <c r="AA32" s="82">
        <f t="shared" si="16"/>
        <v>120</v>
      </c>
      <c r="AB32" s="19">
        <v>780.00000000000045</v>
      </c>
      <c r="AC32" s="19">
        <v>3900</v>
      </c>
      <c r="AD32" s="19">
        <v>3120.0000000000005</v>
      </c>
      <c r="AE32" s="19">
        <v>4679.9999999999991</v>
      </c>
      <c r="AF32" s="19">
        <v>6240.0000000000009</v>
      </c>
      <c r="AG32" s="19">
        <f t="shared" si="17"/>
        <v>10</v>
      </c>
      <c r="AH32" s="19">
        <f t="shared" si="18"/>
        <v>49.999999999999545</v>
      </c>
      <c r="AI32" s="19">
        <f t="shared" si="19"/>
        <v>39.999999999999545</v>
      </c>
      <c r="AJ32" s="19">
        <f t="shared" si="20"/>
        <v>59.999999999999091</v>
      </c>
      <c r="AK32" s="19">
        <f t="shared" si="20"/>
        <v>79.999999999999091</v>
      </c>
      <c r="AL32" s="19"/>
      <c r="AM32" s="19"/>
      <c r="AN32" s="19"/>
      <c r="AO32" s="19"/>
      <c r="AP32" s="19"/>
      <c r="AQ32" s="19"/>
      <c r="AR32" s="19"/>
      <c r="AS32" s="19"/>
      <c r="AT32" s="19"/>
      <c r="AU32" s="19"/>
    </row>
    <row r="33" spans="1:47" x14ac:dyDescent="0.2">
      <c r="A33" s="83">
        <v>30</v>
      </c>
      <c r="B33" s="83">
        <v>0</v>
      </c>
      <c r="C33" s="83">
        <v>6</v>
      </c>
      <c r="D33" s="83">
        <v>18</v>
      </c>
      <c r="Z33" s="19">
        <f t="shared" si="41"/>
        <v>9480</v>
      </c>
      <c r="AA33" s="82">
        <f t="shared" si="16"/>
        <v>120</v>
      </c>
      <c r="AB33" s="19">
        <v>790.00000000000045</v>
      </c>
      <c r="AC33" s="19">
        <v>3950</v>
      </c>
      <c r="AD33" s="19">
        <v>3160.0000000000005</v>
      </c>
      <c r="AE33" s="19">
        <v>4739.9999999999991</v>
      </c>
      <c r="AF33" s="19">
        <v>6320.0000000000009</v>
      </c>
      <c r="AG33" s="19">
        <f t="shared" si="17"/>
        <v>10</v>
      </c>
      <c r="AH33" s="19">
        <f t="shared" si="18"/>
        <v>50</v>
      </c>
      <c r="AI33" s="19">
        <f t="shared" si="19"/>
        <v>40</v>
      </c>
      <c r="AJ33" s="19">
        <f t="shared" si="20"/>
        <v>60</v>
      </c>
      <c r="AK33" s="19">
        <f t="shared" si="20"/>
        <v>80</v>
      </c>
      <c r="AL33" s="19"/>
      <c r="AM33" s="19"/>
      <c r="AN33" s="19"/>
      <c r="AO33" s="19"/>
      <c r="AP33" s="19"/>
      <c r="AQ33" s="19"/>
      <c r="AR33" s="19"/>
      <c r="AS33" s="19"/>
      <c r="AT33" s="19"/>
      <c r="AU33" s="19"/>
    </row>
    <row r="34" spans="1:47" x14ac:dyDescent="0.2">
      <c r="A34" s="83">
        <v>31</v>
      </c>
      <c r="B34" s="83">
        <v>0</v>
      </c>
      <c r="C34" s="83">
        <v>5</v>
      </c>
      <c r="D34" s="83">
        <v>17</v>
      </c>
      <c r="Z34" s="19">
        <f t="shared" si="41"/>
        <v>9600</v>
      </c>
      <c r="AA34" s="82">
        <f t="shared" si="16"/>
        <v>120</v>
      </c>
      <c r="AB34" s="19">
        <v>800.00000000000045</v>
      </c>
      <c r="AC34" s="19">
        <v>4000</v>
      </c>
      <c r="AD34" s="19">
        <v>3200.0000000000005</v>
      </c>
      <c r="AE34" s="19">
        <v>4799.9999999999991</v>
      </c>
      <c r="AF34" s="19">
        <v>6400.0000000000009</v>
      </c>
      <c r="AG34" s="19">
        <f t="shared" si="17"/>
        <v>10</v>
      </c>
      <c r="AH34" s="19">
        <f t="shared" si="18"/>
        <v>50</v>
      </c>
      <c r="AI34" s="19">
        <f t="shared" si="19"/>
        <v>40</v>
      </c>
      <c r="AJ34" s="19">
        <f t="shared" si="20"/>
        <v>60</v>
      </c>
      <c r="AK34" s="19">
        <f t="shared" si="20"/>
        <v>80</v>
      </c>
      <c r="AL34" s="19"/>
      <c r="AM34" s="19"/>
      <c r="AN34" s="19"/>
      <c r="AO34" s="19"/>
      <c r="AP34" s="19"/>
      <c r="AQ34" s="19"/>
      <c r="AR34" s="19"/>
      <c r="AS34" s="19"/>
      <c r="AT34" s="19"/>
      <c r="AU34" s="19"/>
    </row>
    <row r="35" spans="1:47" x14ac:dyDescent="0.2">
      <c r="A35" s="83">
        <v>32</v>
      </c>
      <c r="B35" s="83">
        <v>0</v>
      </c>
      <c r="C35" s="83">
        <v>4</v>
      </c>
      <c r="D35" s="83">
        <v>16</v>
      </c>
      <c r="Z35" s="19">
        <f t="shared" si="41"/>
        <v>9720</v>
      </c>
      <c r="AA35" s="82">
        <f t="shared" si="16"/>
        <v>120</v>
      </c>
      <c r="AB35" s="19">
        <v>810.00000000000045</v>
      </c>
      <c r="AC35" s="19">
        <v>4050</v>
      </c>
      <c r="AD35" s="19">
        <v>3240.0000000000005</v>
      </c>
      <c r="AE35" s="19">
        <v>4859.9999999999991</v>
      </c>
      <c r="AF35" s="19">
        <v>6480.0000000000009</v>
      </c>
      <c r="AG35" s="19">
        <f t="shared" si="17"/>
        <v>10</v>
      </c>
      <c r="AH35" s="19">
        <f t="shared" si="18"/>
        <v>50</v>
      </c>
      <c r="AI35" s="19">
        <f t="shared" si="19"/>
        <v>40</v>
      </c>
      <c r="AJ35" s="19">
        <f t="shared" si="20"/>
        <v>60</v>
      </c>
      <c r="AK35" s="19">
        <f t="shared" si="20"/>
        <v>80</v>
      </c>
      <c r="AL35" s="19"/>
      <c r="AM35" s="19"/>
      <c r="AN35" s="19"/>
      <c r="AO35" s="19"/>
      <c r="AP35" s="19"/>
      <c r="AQ35" s="19"/>
      <c r="AR35" s="19"/>
      <c r="AS35" s="19"/>
      <c r="AT35" s="19"/>
      <c r="AU35" s="19"/>
    </row>
    <row r="36" spans="1:47" x14ac:dyDescent="0.2">
      <c r="A36" s="83">
        <v>33</v>
      </c>
      <c r="B36" s="83">
        <v>0</v>
      </c>
      <c r="C36" s="83">
        <v>3</v>
      </c>
      <c r="D36" s="83">
        <v>15</v>
      </c>
      <c r="Z36" s="19">
        <f t="shared" si="41"/>
        <v>9840</v>
      </c>
      <c r="AA36" s="82">
        <f t="shared" si="16"/>
        <v>120</v>
      </c>
      <c r="AB36" s="19">
        <v>820.00000000000045</v>
      </c>
      <c r="AC36" s="19">
        <v>4100</v>
      </c>
      <c r="AD36" s="19">
        <v>3280.0000000000005</v>
      </c>
      <c r="AE36" s="19">
        <v>4919.9999999999991</v>
      </c>
      <c r="AF36" s="19">
        <v>6560.0000000000009</v>
      </c>
      <c r="AG36" s="19">
        <f t="shared" si="17"/>
        <v>10</v>
      </c>
      <c r="AH36" s="19">
        <f t="shared" si="18"/>
        <v>50</v>
      </c>
      <c r="AI36" s="19">
        <f t="shared" si="19"/>
        <v>40</v>
      </c>
      <c r="AJ36" s="19">
        <f t="shared" si="20"/>
        <v>60</v>
      </c>
      <c r="AK36" s="19">
        <f t="shared" si="20"/>
        <v>80</v>
      </c>
      <c r="AL36" s="19"/>
      <c r="AM36" s="19"/>
      <c r="AN36" s="19"/>
      <c r="AO36" s="19"/>
      <c r="AP36" s="19"/>
      <c r="AQ36" s="19"/>
      <c r="AR36" s="19"/>
      <c r="AS36" s="19"/>
      <c r="AT36" s="19"/>
      <c r="AU36" s="19"/>
    </row>
    <row r="37" spans="1:47" x14ac:dyDescent="0.2">
      <c r="A37" s="83">
        <v>34</v>
      </c>
      <c r="B37" s="83">
        <v>0</v>
      </c>
      <c r="C37" s="83">
        <v>2</v>
      </c>
      <c r="D37" s="83">
        <v>14</v>
      </c>
      <c r="Z37" s="19">
        <f t="shared" si="41"/>
        <v>9960</v>
      </c>
      <c r="AA37" s="82">
        <f t="shared" si="16"/>
        <v>120</v>
      </c>
      <c r="AB37" s="19">
        <v>830.00000000000045</v>
      </c>
      <c r="AC37" s="19">
        <v>4150</v>
      </c>
      <c r="AD37" s="19">
        <v>3320.0000000000005</v>
      </c>
      <c r="AE37" s="19">
        <v>4979.9999999999991</v>
      </c>
      <c r="AF37" s="19">
        <v>6640.0000000000009</v>
      </c>
      <c r="AG37" s="19">
        <f t="shared" si="17"/>
        <v>10</v>
      </c>
      <c r="AH37" s="19">
        <f t="shared" si="18"/>
        <v>50</v>
      </c>
      <c r="AI37" s="19">
        <f t="shared" si="19"/>
        <v>40</v>
      </c>
      <c r="AJ37" s="19">
        <f t="shared" si="20"/>
        <v>60</v>
      </c>
      <c r="AK37" s="19">
        <f t="shared" si="20"/>
        <v>80</v>
      </c>
      <c r="AL37" s="19"/>
      <c r="AM37" s="19"/>
      <c r="AN37" s="19"/>
      <c r="AO37" s="19"/>
      <c r="AP37" s="19"/>
      <c r="AQ37" s="19"/>
      <c r="AR37" s="19"/>
      <c r="AS37" s="19"/>
      <c r="AT37" s="19"/>
      <c r="AU37" s="19"/>
    </row>
    <row r="38" spans="1:47" x14ac:dyDescent="0.2">
      <c r="A38" s="83">
        <v>35</v>
      </c>
      <c r="B38" s="83">
        <v>0</v>
      </c>
      <c r="C38" s="83">
        <v>1</v>
      </c>
      <c r="D38" s="83">
        <v>13</v>
      </c>
      <c r="Z38" s="19">
        <f t="shared" si="41"/>
        <v>10080</v>
      </c>
      <c r="AA38" s="82">
        <f t="shared" si="16"/>
        <v>120</v>
      </c>
      <c r="AB38" s="19">
        <v>840.00000000000034</v>
      </c>
      <c r="AC38" s="19">
        <v>4199.9999999999991</v>
      </c>
      <c r="AD38" s="19">
        <v>3360</v>
      </c>
      <c r="AE38" s="19">
        <v>5039.9999999999991</v>
      </c>
      <c r="AF38" s="19">
        <v>6720</v>
      </c>
      <c r="AG38" s="19">
        <f t="shared" si="17"/>
        <v>9.9999999999998863</v>
      </c>
      <c r="AH38" s="19">
        <f t="shared" si="18"/>
        <v>49.999999999999091</v>
      </c>
      <c r="AI38" s="19">
        <f t="shared" si="19"/>
        <v>39.999999999999545</v>
      </c>
      <c r="AJ38" s="19">
        <f t="shared" si="20"/>
        <v>60</v>
      </c>
      <c r="AK38" s="19">
        <f t="shared" si="20"/>
        <v>79.999999999999091</v>
      </c>
      <c r="AL38" s="19"/>
      <c r="AM38" s="19"/>
      <c r="AN38" s="19"/>
      <c r="AO38" s="19"/>
      <c r="AP38" s="19"/>
      <c r="AQ38" s="19"/>
      <c r="AR38" s="19"/>
      <c r="AS38" s="19"/>
      <c r="AT38" s="19"/>
      <c r="AU38" s="19"/>
    </row>
    <row r="39" spans="1:47" x14ac:dyDescent="0.2">
      <c r="A39" s="83">
        <v>36</v>
      </c>
      <c r="B39" s="83">
        <v>0</v>
      </c>
      <c r="C39" s="83">
        <v>0</v>
      </c>
      <c r="D39" s="83">
        <v>12</v>
      </c>
      <c r="Z39" s="19">
        <f t="shared" si="41"/>
        <v>10200</v>
      </c>
      <c r="AA39" s="82">
        <f t="shared" si="16"/>
        <v>120</v>
      </c>
      <c r="AB39" s="19">
        <v>850.00000000000034</v>
      </c>
      <c r="AC39" s="19">
        <v>4249.9999999999991</v>
      </c>
      <c r="AD39" s="19">
        <v>3400</v>
      </c>
      <c r="AE39" s="19">
        <v>5099.9999999999991</v>
      </c>
      <c r="AF39" s="19">
        <v>6800</v>
      </c>
      <c r="AG39" s="19">
        <f t="shared" si="17"/>
        <v>10</v>
      </c>
      <c r="AH39" s="19">
        <f t="shared" si="18"/>
        <v>50</v>
      </c>
      <c r="AI39" s="19">
        <f t="shared" si="19"/>
        <v>40</v>
      </c>
      <c r="AJ39" s="19">
        <f t="shared" si="20"/>
        <v>60</v>
      </c>
      <c r="AK39" s="19">
        <f t="shared" si="20"/>
        <v>80</v>
      </c>
      <c r="AL39" s="19"/>
      <c r="AM39" s="19"/>
      <c r="AN39" s="19"/>
      <c r="AO39" s="19"/>
      <c r="AP39" s="19"/>
      <c r="AQ39" s="19"/>
      <c r="AR39" s="19"/>
      <c r="AS39" s="19"/>
      <c r="AT39" s="19"/>
      <c r="AU39" s="19"/>
    </row>
    <row r="40" spans="1:47" x14ac:dyDescent="0.2">
      <c r="A40" s="83">
        <v>37</v>
      </c>
      <c r="B40" s="83">
        <v>0</v>
      </c>
      <c r="C40" s="83">
        <v>0</v>
      </c>
      <c r="D40" s="83">
        <v>11</v>
      </c>
      <c r="Z40" s="19">
        <f t="shared" si="41"/>
        <v>10320</v>
      </c>
      <c r="AA40" s="82">
        <f t="shared" si="16"/>
        <v>120</v>
      </c>
      <c r="AB40" s="19">
        <v>860.00000000000034</v>
      </c>
      <c r="AC40" s="19">
        <v>4299.9999999999991</v>
      </c>
      <c r="AD40" s="19">
        <v>3440</v>
      </c>
      <c r="AE40" s="19">
        <v>5159.9999999999991</v>
      </c>
      <c r="AF40" s="19">
        <v>6880</v>
      </c>
      <c r="AG40" s="19">
        <f t="shared" si="17"/>
        <v>10</v>
      </c>
      <c r="AH40" s="19">
        <f t="shared" si="18"/>
        <v>50</v>
      </c>
      <c r="AI40" s="19">
        <f t="shared" si="19"/>
        <v>40</v>
      </c>
      <c r="AJ40" s="19">
        <f t="shared" si="20"/>
        <v>60</v>
      </c>
      <c r="AK40" s="19">
        <f t="shared" si="20"/>
        <v>80</v>
      </c>
      <c r="AL40" s="19"/>
      <c r="AM40" s="19"/>
      <c r="AN40" s="19"/>
      <c r="AO40" s="19"/>
      <c r="AP40" s="19"/>
      <c r="AQ40" s="19"/>
      <c r="AR40" s="19"/>
      <c r="AS40" s="19"/>
      <c r="AT40" s="19"/>
      <c r="AU40" s="19"/>
    </row>
    <row r="41" spans="1:47" x14ac:dyDescent="0.2">
      <c r="A41" s="83">
        <v>38</v>
      </c>
      <c r="B41" s="83">
        <v>0</v>
      </c>
      <c r="C41" s="83">
        <v>0</v>
      </c>
      <c r="D41" s="83">
        <v>10</v>
      </c>
      <c r="Z41" s="19">
        <f t="shared" si="41"/>
        <v>10440</v>
      </c>
      <c r="AA41" s="82">
        <f t="shared" si="16"/>
        <v>120</v>
      </c>
      <c r="AB41" s="19">
        <v>870.00000000000034</v>
      </c>
      <c r="AC41" s="19">
        <v>4349.9999999999991</v>
      </c>
      <c r="AD41" s="19">
        <v>3480</v>
      </c>
      <c r="AE41" s="19">
        <v>5219.9999999999991</v>
      </c>
      <c r="AF41" s="19">
        <v>6960</v>
      </c>
      <c r="AG41" s="19">
        <f t="shared" si="17"/>
        <v>10</v>
      </c>
      <c r="AH41" s="19">
        <f t="shared" si="18"/>
        <v>50</v>
      </c>
      <c r="AI41" s="19">
        <f t="shared" si="19"/>
        <v>40</v>
      </c>
      <c r="AJ41" s="19">
        <f t="shared" si="20"/>
        <v>60</v>
      </c>
      <c r="AK41" s="19">
        <f t="shared" si="20"/>
        <v>80</v>
      </c>
      <c r="AL41" s="19"/>
      <c r="AM41" s="19"/>
      <c r="AN41" s="19"/>
      <c r="AO41" s="19"/>
      <c r="AP41" s="19"/>
      <c r="AQ41" s="19"/>
      <c r="AR41" s="19"/>
      <c r="AS41" s="19"/>
      <c r="AT41" s="19"/>
      <c r="AU41" s="19"/>
    </row>
    <row r="42" spans="1:47" x14ac:dyDescent="0.2">
      <c r="A42" s="83">
        <v>39</v>
      </c>
      <c r="B42" s="83">
        <v>0</v>
      </c>
      <c r="C42" s="83">
        <v>0</v>
      </c>
      <c r="D42" s="83">
        <v>9</v>
      </c>
      <c r="Z42" s="19">
        <f t="shared" si="41"/>
        <v>10560</v>
      </c>
      <c r="AA42" s="82">
        <f t="shared" si="16"/>
        <v>120</v>
      </c>
      <c r="AB42" s="19">
        <v>880.00000000000034</v>
      </c>
      <c r="AC42" s="19">
        <v>4399.9999999999991</v>
      </c>
      <c r="AD42" s="19">
        <v>3520.0000000000005</v>
      </c>
      <c r="AE42" s="19">
        <v>5280</v>
      </c>
      <c r="AF42" s="19">
        <v>7040.0000000000009</v>
      </c>
      <c r="AG42" s="19">
        <f t="shared" si="17"/>
        <v>10</v>
      </c>
      <c r="AH42" s="19">
        <f t="shared" si="18"/>
        <v>50</v>
      </c>
      <c r="AI42" s="19">
        <f t="shared" si="19"/>
        <v>40.000000000000455</v>
      </c>
      <c r="AJ42" s="19">
        <f t="shared" si="20"/>
        <v>60.000000000000909</v>
      </c>
      <c r="AK42" s="19">
        <f t="shared" si="20"/>
        <v>80.000000000000909</v>
      </c>
      <c r="AL42" s="19"/>
      <c r="AM42" s="19"/>
      <c r="AN42" s="19"/>
      <c r="AO42" s="19"/>
      <c r="AP42" s="19"/>
      <c r="AQ42" s="19"/>
      <c r="AR42" s="19"/>
      <c r="AS42" s="19"/>
      <c r="AT42" s="19"/>
      <c r="AU42" s="19"/>
    </row>
    <row r="43" spans="1:47" x14ac:dyDescent="0.2">
      <c r="A43" s="83">
        <v>40</v>
      </c>
      <c r="B43" s="83">
        <v>0</v>
      </c>
      <c r="C43" s="83">
        <v>0</v>
      </c>
      <c r="D43" s="83">
        <v>8</v>
      </c>
      <c r="Z43" s="19">
        <f t="shared" si="41"/>
        <v>10680</v>
      </c>
      <c r="AA43" s="82">
        <f t="shared" si="16"/>
        <v>120</v>
      </c>
      <c r="AB43" s="19">
        <v>890.00000000000045</v>
      </c>
      <c r="AC43" s="19">
        <v>4449.9999999999991</v>
      </c>
      <c r="AD43" s="19">
        <v>3560.0000000000009</v>
      </c>
      <c r="AE43" s="19">
        <v>5340.0000000000009</v>
      </c>
      <c r="AF43" s="19">
        <v>7120.0000000000018</v>
      </c>
      <c r="AG43" s="19">
        <f t="shared" si="17"/>
        <v>10.000000000000114</v>
      </c>
      <c r="AH43" s="19">
        <f t="shared" si="18"/>
        <v>50</v>
      </c>
      <c r="AI43" s="19">
        <f t="shared" si="19"/>
        <v>40.000000000000455</v>
      </c>
      <c r="AJ43" s="19">
        <f t="shared" si="20"/>
        <v>60.000000000000909</v>
      </c>
      <c r="AK43" s="19">
        <f t="shared" si="20"/>
        <v>80.000000000000909</v>
      </c>
      <c r="AL43" s="19"/>
      <c r="AM43" s="19"/>
      <c r="AN43" s="19"/>
      <c r="AO43" s="19"/>
      <c r="AP43" s="19"/>
      <c r="AQ43" s="19"/>
      <c r="AR43" s="19"/>
      <c r="AS43" s="19"/>
      <c r="AT43" s="19"/>
      <c r="AU43" s="19"/>
    </row>
    <row r="44" spans="1:47" x14ac:dyDescent="0.2">
      <c r="A44" s="83">
        <v>41</v>
      </c>
      <c r="B44" s="83">
        <v>0</v>
      </c>
      <c r="C44" s="83">
        <v>0</v>
      </c>
      <c r="D44" s="83">
        <v>7</v>
      </c>
      <c r="Z44" s="19">
        <f t="shared" si="41"/>
        <v>10800</v>
      </c>
      <c r="AA44" s="82">
        <f t="shared" si="16"/>
        <v>120</v>
      </c>
      <c r="AB44" s="19">
        <v>900.00000000000045</v>
      </c>
      <c r="AC44" s="19">
        <v>4499.9999999999991</v>
      </c>
      <c r="AD44" s="19">
        <v>3600.0000000000009</v>
      </c>
      <c r="AE44" s="19">
        <v>5400.0000000000009</v>
      </c>
      <c r="AF44" s="19">
        <v>7200.0000000000018</v>
      </c>
      <c r="AG44" s="19">
        <f t="shared" si="17"/>
        <v>10</v>
      </c>
      <c r="AH44" s="19">
        <f t="shared" si="18"/>
        <v>50</v>
      </c>
      <c r="AI44" s="19">
        <f t="shared" si="19"/>
        <v>40</v>
      </c>
      <c r="AJ44" s="19">
        <f t="shared" si="20"/>
        <v>60</v>
      </c>
      <c r="AK44" s="19">
        <f t="shared" si="20"/>
        <v>80</v>
      </c>
      <c r="AL44" s="19"/>
      <c r="AM44" s="19"/>
      <c r="AN44" s="19"/>
      <c r="AO44" s="19"/>
      <c r="AP44" s="19"/>
      <c r="AQ44" s="19"/>
      <c r="AR44" s="19"/>
      <c r="AS44" s="19"/>
      <c r="AT44" s="19"/>
      <c r="AU44" s="19"/>
    </row>
    <row r="45" spans="1:47" x14ac:dyDescent="0.2">
      <c r="A45" s="83">
        <v>42</v>
      </c>
      <c r="B45" s="83">
        <v>0</v>
      </c>
      <c r="C45" s="83">
        <v>0</v>
      </c>
      <c r="D45" s="83">
        <v>6</v>
      </c>
      <c r="Z45" s="19">
        <f t="shared" si="41"/>
        <v>10920</v>
      </c>
      <c r="AA45" s="82">
        <f t="shared" si="16"/>
        <v>120</v>
      </c>
      <c r="AB45" s="19">
        <v>910.00000000000045</v>
      </c>
      <c r="AC45" s="19">
        <v>4549.9999999999991</v>
      </c>
      <c r="AD45" s="19">
        <v>3640.0000000000009</v>
      </c>
      <c r="AE45" s="19">
        <v>5460.0000000000009</v>
      </c>
      <c r="AF45" s="19">
        <v>7280.0000000000018</v>
      </c>
      <c r="AG45" s="19">
        <f t="shared" si="17"/>
        <v>10</v>
      </c>
      <c r="AH45" s="19">
        <f t="shared" si="18"/>
        <v>50</v>
      </c>
      <c r="AI45" s="19">
        <f t="shared" si="19"/>
        <v>40</v>
      </c>
      <c r="AJ45" s="19">
        <f t="shared" si="20"/>
        <v>60</v>
      </c>
      <c r="AK45" s="19">
        <f t="shared" si="20"/>
        <v>80</v>
      </c>
      <c r="AL45" s="19"/>
      <c r="AM45" s="19"/>
      <c r="AN45" s="19"/>
      <c r="AO45" s="19"/>
      <c r="AP45" s="19"/>
      <c r="AQ45" s="19"/>
      <c r="AR45" s="19"/>
      <c r="AS45" s="19"/>
      <c r="AT45" s="19"/>
      <c r="AU45" s="19"/>
    </row>
    <row r="46" spans="1:47" x14ac:dyDescent="0.2">
      <c r="A46" s="83">
        <v>43</v>
      </c>
      <c r="B46" s="83">
        <v>0</v>
      </c>
      <c r="C46" s="83">
        <v>0</v>
      </c>
      <c r="D46" s="83">
        <v>5</v>
      </c>
      <c r="Z46" s="19">
        <f t="shared" si="41"/>
        <v>11040</v>
      </c>
      <c r="AA46" s="82">
        <f t="shared" si="16"/>
        <v>120</v>
      </c>
      <c r="AB46" s="19">
        <v>920.00000000000045</v>
      </c>
      <c r="AC46" s="19">
        <v>4599.9999999999991</v>
      </c>
      <c r="AD46" s="19">
        <v>3680.0000000000009</v>
      </c>
      <c r="AE46" s="19">
        <v>5520.0000000000009</v>
      </c>
      <c r="AF46" s="19">
        <v>7360.0000000000018</v>
      </c>
      <c r="AG46" s="19">
        <f t="shared" si="17"/>
        <v>10</v>
      </c>
      <c r="AH46" s="19">
        <f t="shared" si="18"/>
        <v>50</v>
      </c>
      <c r="AI46" s="19">
        <f t="shared" si="19"/>
        <v>40</v>
      </c>
      <c r="AJ46" s="19">
        <f t="shared" si="20"/>
        <v>60</v>
      </c>
      <c r="AK46" s="19">
        <f t="shared" si="20"/>
        <v>80</v>
      </c>
      <c r="AL46" s="19"/>
      <c r="AM46" s="19"/>
      <c r="AN46" s="19"/>
      <c r="AO46" s="19"/>
      <c r="AP46" s="19"/>
      <c r="AQ46" s="19"/>
      <c r="AR46" s="19"/>
      <c r="AS46" s="19"/>
      <c r="AT46" s="19"/>
      <c r="AU46" s="19"/>
    </row>
    <row r="47" spans="1:47" x14ac:dyDescent="0.2">
      <c r="A47" s="83">
        <v>44</v>
      </c>
      <c r="B47" s="83">
        <v>0</v>
      </c>
      <c r="C47" s="83">
        <v>0</v>
      </c>
      <c r="D47" s="83">
        <v>4</v>
      </c>
      <c r="Z47" s="19">
        <f t="shared" si="41"/>
        <v>11160</v>
      </c>
      <c r="AA47" s="82">
        <f t="shared" si="16"/>
        <v>120</v>
      </c>
      <c r="AB47" s="19">
        <v>930.00000000000045</v>
      </c>
      <c r="AC47" s="19">
        <v>4649.9999999999991</v>
      </c>
      <c r="AD47" s="19">
        <v>3720.0000000000009</v>
      </c>
      <c r="AE47" s="19">
        <v>5580.0000000000009</v>
      </c>
      <c r="AF47" s="19">
        <v>7440.0000000000018</v>
      </c>
      <c r="AG47" s="19">
        <f t="shared" si="17"/>
        <v>10</v>
      </c>
      <c r="AH47" s="19">
        <f t="shared" si="18"/>
        <v>50</v>
      </c>
      <c r="AI47" s="19">
        <f t="shared" si="19"/>
        <v>40</v>
      </c>
      <c r="AJ47" s="19">
        <f t="shared" si="20"/>
        <v>60</v>
      </c>
      <c r="AK47" s="19">
        <f t="shared" si="20"/>
        <v>80</v>
      </c>
      <c r="AL47" s="19"/>
      <c r="AM47" s="19"/>
      <c r="AN47" s="19"/>
      <c r="AO47" s="19"/>
      <c r="AP47" s="19"/>
      <c r="AQ47" s="19"/>
      <c r="AR47" s="19"/>
      <c r="AS47" s="19"/>
      <c r="AT47" s="19"/>
      <c r="AU47" s="19"/>
    </row>
    <row r="48" spans="1:47" x14ac:dyDescent="0.2">
      <c r="A48" s="83">
        <v>45</v>
      </c>
      <c r="B48" s="83">
        <v>0</v>
      </c>
      <c r="C48" s="83">
        <v>0</v>
      </c>
      <c r="D48" s="83">
        <v>3</v>
      </c>
      <c r="Z48" s="19">
        <f t="shared" si="41"/>
        <v>11280</v>
      </c>
      <c r="AA48" s="82">
        <f t="shared" si="16"/>
        <v>120</v>
      </c>
      <c r="AB48" s="19">
        <v>940.00000000000045</v>
      </c>
      <c r="AC48" s="19">
        <v>4699.9999999999991</v>
      </c>
      <c r="AD48" s="19">
        <v>3760.0000000000009</v>
      </c>
      <c r="AE48" s="19">
        <v>5640.0000000000009</v>
      </c>
      <c r="AF48" s="19">
        <v>7520.0000000000018</v>
      </c>
      <c r="AG48" s="19">
        <f t="shared" si="17"/>
        <v>10</v>
      </c>
      <c r="AH48" s="19">
        <f t="shared" si="18"/>
        <v>50</v>
      </c>
      <c r="AI48" s="19">
        <f t="shared" si="19"/>
        <v>40</v>
      </c>
      <c r="AJ48" s="19">
        <f t="shared" si="20"/>
        <v>60</v>
      </c>
      <c r="AK48" s="19">
        <f t="shared" si="20"/>
        <v>80</v>
      </c>
      <c r="AL48" s="19"/>
      <c r="AM48" s="19"/>
      <c r="AN48" s="19"/>
      <c r="AO48" s="19"/>
      <c r="AP48" s="19"/>
      <c r="AQ48" s="19"/>
      <c r="AR48" s="19"/>
      <c r="AS48" s="19"/>
      <c r="AT48" s="19"/>
      <c r="AU48" s="19"/>
    </row>
    <row r="49" spans="1:47" x14ac:dyDescent="0.2">
      <c r="A49" s="83">
        <v>46</v>
      </c>
      <c r="B49" s="83">
        <v>0</v>
      </c>
      <c r="C49" s="83">
        <v>0</v>
      </c>
      <c r="D49" s="83">
        <v>2</v>
      </c>
      <c r="Z49" s="19">
        <f t="shared" si="41"/>
        <v>11400</v>
      </c>
      <c r="AA49" s="82">
        <f t="shared" si="16"/>
        <v>120</v>
      </c>
      <c r="AB49" s="19">
        <v>950.00000000000045</v>
      </c>
      <c r="AC49" s="19">
        <v>4749.9999999999991</v>
      </c>
      <c r="AD49" s="19">
        <v>3800.0000000000014</v>
      </c>
      <c r="AE49" s="19">
        <v>5700.0000000000009</v>
      </c>
      <c r="AF49" s="19">
        <v>7600.0000000000027</v>
      </c>
      <c r="AG49" s="19">
        <f t="shared" si="17"/>
        <v>10</v>
      </c>
      <c r="AH49" s="19">
        <f t="shared" si="18"/>
        <v>50</v>
      </c>
      <c r="AI49" s="19">
        <f t="shared" si="19"/>
        <v>40.000000000000455</v>
      </c>
      <c r="AJ49" s="19">
        <f t="shared" si="20"/>
        <v>60</v>
      </c>
      <c r="AK49" s="19">
        <f t="shared" si="20"/>
        <v>80.000000000000909</v>
      </c>
      <c r="AL49" s="19"/>
      <c r="AM49" s="19"/>
      <c r="AN49" s="19"/>
      <c r="AO49" s="19"/>
      <c r="AP49" s="19"/>
      <c r="AQ49" s="19"/>
      <c r="AR49" s="19"/>
      <c r="AS49" s="19"/>
      <c r="AT49" s="19"/>
      <c r="AU49" s="19"/>
    </row>
    <row r="50" spans="1:47" x14ac:dyDescent="0.2">
      <c r="A50" s="83">
        <v>47</v>
      </c>
      <c r="B50" s="83">
        <v>0</v>
      </c>
      <c r="C50" s="83">
        <v>0</v>
      </c>
      <c r="D50" s="83">
        <v>1</v>
      </c>
      <c r="Z50" s="19">
        <f t="shared" si="41"/>
        <v>11520</v>
      </c>
      <c r="AA50" s="82">
        <f t="shared" si="16"/>
        <v>120</v>
      </c>
      <c r="AB50" s="19">
        <v>960.00000000000045</v>
      </c>
      <c r="AC50" s="19">
        <v>4799.9999999999991</v>
      </c>
      <c r="AD50" s="19">
        <v>3840.0000000000014</v>
      </c>
      <c r="AE50" s="19">
        <v>5760.0000000000009</v>
      </c>
      <c r="AF50" s="19">
        <v>7680.0000000000027</v>
      </c>
      <c r="AG50" s="19">
        <f t="shared" si="17"/>
        <v>10</v>
      </c>
      <c r="AH50" s="19">
        <f t="shared" si="18"/>
        <v>50</v>
      </c>
      <c r="AI50" s="19">
        <f t="shared" si="19"/>
        <v>40</v>
      </c>
      <c r="AJ50" s="19">
        <f t="shared" si="20"/>
        <v>60</v>
      </c>
      <c r="AK50" s="19">
        <f t="shared" si="20"/>
        <v>80</v>
      </c>
      <c r="AL50" s="19"/>
      <c r="AM50" s="19"/>
      <c r="AN50" s="19"/>
      <c r="AO50" s="19"/>
      <c r="AP50" s="19"/>
      <c r="AQ50" s="19"/>
      <c r="AR50" s="19"/>
      <c r="AS50" s="19"/>
      <c r="AT50" s="19"/>
      <c r="AU50" s="19"/>
    </row>
    <row r="51" spans="1:47" x14ac:dyDescent="0.2">
      <c r="A51" s="83">
        <v>48</v>
      </c>
      <c r="B51" s="83">
        <v>0</v>
      </c>
      <c r="C51" s="83">
        <v>0</v>
      </c>
      <c r="D51" s="83">
        <v>0</v>
      </c>
      <c r="Z51" s="19">
        <f t="shared" si="41"/>
        <v>11640</v>
      </c>
      <c r="AA51" s="82">
        <f t="shared" si="16"/>
        <v>120</v>
      </c>
      <c r="AB51" s="19">
        <v>970.00000000000045</v>
      </c>
      <c r="AC51" s="19">
        <v>4849.9999999999991</v>
      </c>
      <c r="AD51" s="19">
        <v>3880.0000000000018</v>
      </c>
      <c r="AE51" s="19">
        <v>5820.0000000000009</v>
      </c>
      <c r="AF51" s="19">
        <v>7760.0000000000036</v>
      </c>
      <c r="AG51" s="19">
        <f t="shared" si="17"/>
        <v>10</v>
      </c>
      <c r="AH51" s="19">
        <f t="shared" si="18"/>
        <v>50</v>
      </c>
      <c r="AI51" s="19">
        <f t="shared" si="19"/>
        <v>40.000000000000455</v>
      </c>
      <c r="AJ51" s="19">
        <f t="shared" si="20"/>
        <v>60</v>
      </c>
      <c r="AK51" s="19">
        <f t="shared" si="20"/>
        <v>80.000000000000909</v>
      </c>
      <c r="AL51" s="19"/>
      <c r="AM51" s="19"/>
      <c r="AN51" s="19"/>
      <c r="AO51" s="19"/>
      <c r="AP51" s="19"/>
      <c r="AQ51" s="19"/>
      <c r="AR51" s="19"/>
      <c r="AS51" s="19"/>
      <c r="AT51" s="19"/>
      <c r="AU51" s="19"/>
    </row>
    <row r="52" spans="1:47" x14ac:dyDescent="0.2">
      <c r="A52" s="83">
        <v>49</v>
      </c>
      <c r="B52" s="83">
        <v>0</v>
      </c>
      <c r="C52" s="83">
        <v>0</v>
      </c>
      <c r="D52" s="83">
        <v>0</v>
      </c>
      <c r="Z52" s="19">
        <f t="shared" si="41"/>
        <v>11760</v>
      </c>
      <c r="AA52" s="82">
        <f t="shared" si="16"/>
        <v>120</v>
      </c>
      <c r="AB52" s="19">
        <v>980.00000000000045</v>
      </c>
      <c r="AC52" s="19">
        <v>4899.9999999999991</v>
      </c>
      <c r="AD52" s="19">
        <v>3920.0000000000018</v>
      </c>
      <c r="AE52" s="19">
        <v>5880.0000000000009</v>
      </c>
      <c r="AF52" s="19">
        <v>7840.0000000000036</v>
      </c>
      <c r="AG52" s="19">
        <f t="shared" si="17"/>
        <v>10</v>
      </c>
      <c r="AH52" s="19">
        <f t="shared" si="18"/>
        <v>50</v>
      </c>
      <c r="AI52" s="19">
        <f t="shared" si="19"/>
        <v>40</v>
      </c>
      <c r="AJ52" s="19">
        <f t="shared" si="20"/>
        <v>60</v>
      </c>
      <c r="AK52" s="19">
        <f t="shared" si="20"/>
        <v>80</v>
      </c>
      <c r="AL52" s="19"/>
      <c r="AM52" s="19"/>
      <c r="AN52" s="19"/>
      <c r="AO52" s="19"/>
      <c r="AP52" s="19"/>
      <c r="AQ52" s="19"/>
      <c r="AR52" s="19"/>
      <c r="AS52" s="19"/>
      <c r="AT52" s="19"/>
      <c r="AU52" s="19"/>
    </row>
    <row r="53" spans="1:47" x14ac:dyDescent="0.2">
      <c r="A53" s="83">
        <v>50</v>
      </c>
      <c r="B53" s="83">
        <v>0</v>
      </c>
      <c r="C53" s="83">
        <v>0</v>
      </c>
      <c r="D53" s="83">
        <v>0</v>
      </c>
      <c r="Z53" s="19">
        <f t="shared" si="41"/>
        <v>11880</v>
      </c>
      <c r="AA53" s="82">
        <f t="shared" si="16"/>
        <v>120</v>
      </c>
      <c r="AB53" s="19">
        <v>990.00000000000034</v>
      </c>
      <c r="AC53" s="19">
        <v>4949.9999999999982</v>
      </c>
      <c r="AD53" s="19">
        <v>3960.0000000000014</v>
      </c>
      <c r="AE53" s="19">
        <v>5940</v>
      </c>
      <c r="AF53" s="19">
        <v>7920.0000000000027</v>
      </c>
      <c r="AG53" s="19">
        <f t="shared" si="17"/>
        <v>9.9999999999998863</v>
      </c>
      <c r="AH53" s="19">
        <f t="shared" si="18"/>
        <v>49.999999999999091</v>
      </c>
      <c r="AI53" s="19">
        <f t="shared" si="19"/>
        <v>39.999999999999545</v>
      </c>
      <c r="AJ53" s="19">
        <f t="shared" si="20"/>
        <v>59.999999999999091</v>
      </c>
      <c r="AK53" s="19">
        <f t="shared" si="20"/>
        <v>79.999999999999091</v>
      </c>
      <c r="AL53" s="19"/>
      <c r="AM53" s="19"/>
      <c r="AN53" s="19"/>
      <c r="AO53" s="19"/>
      <c r="AP53" s="19"/>
      <c r="AQ53" s="19"/>
      <c r="AR53" s="19"/>
      <c r="AS53" s="19"/>
      <c r="AT53" s="19"/>
      <c r="AU53" s="19"/>
    </row>
  </sheetData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53"/>
  <sheetViews>
    <sheetView zoomScale="75" zoomScaleNormal="75" workbookViewId="0">
      <selection activeCell="J35" sqref="J35"/>
    </sheetView>
  </sheetViews>
  <sheetFormatPr defaultRowHeight="12.75" x14ac:dyDescent="0.2"/>
  <cols>
    <col min="1" max="1" width="9.140625" style="3"/>
    <col min="2" max="2" width="4.140625" style="3" customWidth="1"/>
    <col min="3" max="4" width="5.140625" style="3" customWidth="1"/>
    <col min="5" max="5" width="13.140625" style="14" customWidth="1"/>
    <col min="6" max="7" width="8.7109375" style="14" customWidth="1"/>
    <col min="8" max="12" width="10.28515625" style="14" customWidth="1"/>
    <col min="13" max="13" width="12.85546875" style="14" customWidth="1"/>
    <col min="14" max="14" width="15" style="1" customWidth="1"/>
    <col min="15" max="19" width="9.7109375" style="1" customWidth="1"/>
    <col min="20" max="23" width="9.140625" style="14"/>
    <col min="24" max="24" width="9.140625" style="1"/>
    <col min="25" max="29" width="10.7109375" style="14" customWidth="1"/>
    <col min="30" max="16384" width="9.140625" style="1"/>
  </cols>
  <sheetData>
    <row r="1" spans="1:50" s="4" customFormat="1" x14ac:dyDescent="0.2">
      <c r="A1" s="83" t="s">
        <v>36</v>
      </c>
      <c r="B1" s="83"/>
      <c r="C1" s="83"/>
      <c r="D1" s="83"/>
      <c r="E1" s="19"/>
      <c r="F1" s="19"/>
      <c r="G1" s="19"/>
      <c r="H1" s="19"/>
      <c r="I1" s="19"/>
      <c r="J1" s="19"/>
      <c r="K1" s="19"/>
      <c r="L1" s="19"/>
      <c r="M1" s="19"/>
      <c r="T1" s="19"/>
      <c r="U1" s="19"/>
      <c r="V1" s="19"/>
      <c r="W1" s="19"/>
      <c r="Y1" s="67" t="s">
        <v>17</v>
      </c>
      <c r="Z1" s="67"/>
      <c r="AA1" s="67"/>
      <c r="AB1" s="67"/>
      <c r="AC1" s="67"/>
      <c r="AD1" s="79" t="s">
        <v>18</v>
      </c>
      <c r="AE1" s="79"/>
      <c r="AF1" s="79"/>
      <c r="AG1" s="79"/>
      <c r="AH1" s="79"/>
      <c r="AI1" s="79" t="s">
        <v>47</v>
      </c>
      <c r="AN1" s="79" t="s">
        <v>29</v>
      </c>
      <c r="AS1" s="79" t="s">
        <v>75</v>
      </c>
    </row>
    <row r="2" spans="1:50" s="4" customFormat="1" x14ac:dyDescent="0.2">
      <c r="A2" s="83"/>
      <c r="B2" s="83"/>
      <c r="C2" s="83"/>
      <c r="D2" s="83"/>
      <c r="E2" s="19"/>
      <c r="F2" s="19"/>
      <c r="G2" s="19"/>
      <c r="H2" s="67" t="s">
        <v>41</v>
      </c>
      <c r="I2" s="19"/>
      <c r="J2" s="19"/>
      <c r="K2" s="19"/>
      <c r="L2" s="19"/>
      <c r="M2" s="19"/>
      <c r="O2" s="79" t="s">
        <v>39</v>
      </c>
      <c r="T2" s="67" t="s">
        <v>40</v>
      </c>
      <c r="U2" s="19"/>
      <c r="V2" s="19"/>
      <c r="W2" s="19"/>
      <c r="Y2" s="67" t="s">
        <v>52</v>
      </c>
      <c r="Z2" s="19"/>
      <c r="AA2" s="19"/>
      <c r="AB2" s="19"/>
      <c r="AC2" s="19"/>
      <c r="AD2" s="67" t="s">
        <v>52</v>
      </c>
      <c r="AE2" s="19"/>
      <c r="AF2" s="19"/>
      <c r="AG2" s="19"/>
      <c r="AH2" s="19"/>
      <c r="AI2" s="67" t="s">
        <v>52</v>
      </c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</row>
    <row r="3" spans="1:50" s="4" customFormat="1" ht="42" customHeight="1" x14ac:dyDescent="0.2">
      <c r="A3" s="84" t="s">
        <v>37</v>
      </c>
      <c r="B3" s="85" t="s">
        <v>44</v>
      </c>
      <c r="C3" s="85" t="s">
        <v>45</v>
      </c>
      <c r="D3" s="85" t="s">
        <v>46</v>
      </c>
      <c r="E3" s="86" t="s">
        <v>38</v>
      </c>
      <c r="F3" s="87" t="s">
        <v>42</v>
      </c>
      <c r="G3" s="87" t="s">
        <v>43</v>
      </c>
      <c r="H3" s="80" t="s">
        <v>10</v>
      </c>
      <c r="I3" s="80" t="s">
        <v>11</v>
      </c>
      <c r="J3" s="80" t="s">
        <v>12</v>
      </c>
      <c r="K3" s="80" t="s">
        <v>14</v>
      </c>
      <c r="L3" s="80" t="s">
        <v>15</v>
      </c>
      <c r="M3" s="86" t="s">
        <v>6</v>
      </c>
      <c r="N3" s="52" t="s">
        <v>7</v>
      </c>
      <c r="O3" s="88" t="s">
        <v>30</v>
      </c>
      <c r="P3" s="88" t="s">
        <v>31</v>
      </c>
      <c r="Q3" s="88" t="s">
        <v>32</v>
      </c>
      <c r="R3" s="88" t="s">
        <v>33</v>
      </c>
      <c r="S3" s="88" t="s">
        <v>34</v>
      </c>
      <c r="T3" s="80" t="s">
        <v>10</v>
      </c>
      <c r="U3" s="80" t="s">
        <v>11</v>
      </c>
      <c r="V3" s="80" t="s">
        <v>12</v>
      </c>
      <c r="W3" s="80" t="s">
        <v>14</v>
      </c>
      <c r="X3" s="80" t="s">
        <v>15</v>
      </c>
      <c r="Y3" s="80" t="s">
        <v>10</v>
      </c>
      <c r="Z3" s="80" t="s">
        <v>11</v>
      </c>
      <c r="AA3" s="80" t="s">
        <v>12</v>
      </c>
      <c r="AB3" s="80" t="s">
        <v>14</v>
      </c>
      <c r="AC3" s="80" t="s">
        <v>15</v>
      </c>
      <c r="AD3" s="80" t="s">
        <v>10</v>
      </c>
      <c r="AE3" s="80" t="s">
        <v>11</v>
      </c>
      <c r="AF3" s="80" t="s">
        <v>12</v>
      </c>
      <c r="AG3" s="80" t="s">
        <v>14</v>
      </c>
      <c r="AH3" s="80" t="s">
        <v>15</v>
      </c>
      <c r="AI3" s="80" t="s">
        <v>10</v>
      </c>
      <c r="AJ3" s="80" t="s">
        <v>11</v>
      </c>
      <c r="AK3" s="80" t="s">
        <v>12</v>
      </c>
      <c r="AL3" s="80" t="s">
        <v>14</v>
      </c>
      <c r="AM3" s="80" t="s">
        <v>15</v>
      </c>
      <c r="AN3" s="80" t="s">
        <v>10</v>
      </c>
      <c r="AO3" s="80" t="s">
        <v>11</v>
      </c>
      <c r="AP3" s="80" t="s">
        <v>12</v>
      </c>
      <c r="AQ3" s="80" t="s">
        <v>14</v>
      </c>
      <c r="AR3" s="80" t="s">
        <v>15</v>
      </c>
      <c r="AS3" s="45" t="s">
        <v>10</v>
      </c>
      <c r="AT3" s="45" t="s">
        <v>11</v>
      </c>
      <c r="AU3" s="45" t="s">
        <v>12</v>
      </c>
      <c r="AV3" s="45" t="s">
        <v>14</v>
      </c>
      <c r="AW3" s="45" t="s">
        <v>15</v>
      </c>
      <c r="AX3" s="80"/>
    </row>
    <row r="4" spans="1:50" s="4" customFormat="1" x14ac:dyDescent="0.2">
      <c r="A4" s="83">
        <v>1</v>
      </c>
      <c r="B4" s="83"/>
      <c r="C4" s="83"/>
      <c r="D4" s="83"/>
      <c r="E4" s="19"/>
      <c r="F4" s="19"/>
      <c r="G4" s="19"/>
      <c r="H4" s="19"/>
      <c r="I4" s="19"/>
      <c r="J4" s="19"/>
      <c r="K4" s="19"/>
      <c r="L4" s="19"/>
      <c r="M4" s="19">
        <v>6000</v>
      </c>
      <c r="N4" s="19">
        <v>70</v>
      </c>
      <c r="O4" s="19">
        <v>500</v>
      </c>
      <c r="P4" s="19">
        <v>2500</v>
      </c>
      <c r="Q4" s="19">
        <v>2000</v>
      </c>
      <c r="R4" s="19">
        <v>3000</v>
      </c>
      <c r="S4" s="19">
        <v>4000</v>
      </c>
      <c r="T4" s="19">
        <v>6</v>
      </c>
      <c r="U4" s="19">
        <f>U5</f>
        <v>29.097222222222172</v>
      </c>
      <c r="V4" s="19">
        <f t="shared" ref="V4:X4" si="0">V5</f>
        <v>23.333333333333258</v>
      </c>
      <c r="W4" s="19">
        <f t="shared" si="0"/>
        <v>35</v>
      </c>
      <c r="X4" s="19">
        <f t="shared" si="0"/>
        <v>46.666666666666515</v>
      </c>
      <c r="Y4" s="19">
        <f>IF($B15=0,0,(H$15/(1.08^($B15-1))-H$15/(1.08^($B15))))</f>
        <v>0.48135001047999015</v>
      </c>
      <c r="Z4" s="19">
        <f t="shared" ref="Z4:AC19" si="1">IF($B15=0,0,(I$15/(1.08^($B15-1))-I$15/(1.08^($B15))))</f>
        <v>4.8135001047998998</v>
      </c>
      <c r="AA4" s="19">
        <f t="shared" si="1"/>
        <v>3.8508000838399212</v>
      </c>
      <c r="AB4" s="19">
        <f t="shared" si="1"/>
        <v>2.8881000628799427</v>
      </c>
      <c r="AC4" s="19">
        <f t="shared" si="1"/>
        <v>3.8508000838399212</v>
      </c>
      <c r="AD4" s="19">
        <f>IF($C21=0,0,(H$21/(1.08^($C21-1))-H$21/(1.08^($C21))))</f>
        <v>0.41708171519348625</v>
      </c>
      <c r="AE4" s="19">
        <f t="shared" ref="AE4:AH19" si="2">IF($C21=0,0,(I$21/(1.08^($C21-1))-I$21/(1.08^($C21))))</f>
        <v>2.0854085759674348</v>
      </c>
      <c r="AF4" s="19">
        <f t="shared" si="2"/>
        <v>1.668326860773945</v>
      </c>
      <c r="AG4" s="19">
        <f t="shared" si="2"/>
        <v>2.5024902911609175</v>
      </c>
      <c r="AH4" s="19">
        <f t="shared" si="2"/>
        <v>3.33665372154789</v>
      </c>
      <c r="AI4" s="19">
        <f>IF($D27=0,0,(H$27/(1.08^($D27-1))-H$27/(1.08^($D27))))</f>
        <v>3.1539867461189317</v>
      </c>
      <c r="AJ4" s="19">
        <f t="shared" ref="AJ4:AM19" si="3">IF($D27=0,0,(I$27/(1.08^($D27-1))-I$27/(1.08^($D27))))</f>
        <v>0</v>
      </c>
      <c r="AK4" s="19">
        <f t="shared" si="3"/>
        <v>1.5769933730594659</v>
      </c>
      <c r="AL4" s="19">
        <f t="shared" si="3"/>
        <v>0</v>
      </c>
      <c r="AM4" s="19">
        <f t="shared" si="3"/>
        <v>1.5769933730594659</v>
      </c>
      <c r="AN4" s="21">
        <f>AS4*T4</f>
        <v>4.0524184717924081</v>
      </c>
      <c r="AO4" s="21">
        <f t="shared" ref="AO4:AR19" si="4">AT4*U4</f>
        <v>6.8989086807673345</v>
      </c>
      <c r="AP4" s="21">
        <f t="shared" si="4"/>
        <v>7.096120317673333</v>
      </c>
      <c r="AQ4" s="21">
        <f t="shared" si="4"/>
        <v>5.3905903540408602</v>
      </c>
      <c r="AR4" s="21">
        <f t="shared" si="4"/>
        <v>8.7644471784472771</v>
      </c>
      <c r="AS4" s="49">
        <f>IF(ISERROR((Y4+AD4+AI4)/T4),0,(Y4+AD4+AI4)/T4)</f>
        <v>0.67540307863206805</v>
      </c>
      <c r="AT4" s="49">
        <f t="shared" ref="AT4:AW19" si="5">IF(ISERROR((Z4+AE4+AJ4)/U4),0,(Z4+AE4+AJ4)/U4)</f>
        <v>0.23709853222684915</v>
      </c>
      <c r="AU4" s="49">
        <f t="shared" si="5"/>
        <v>0.30411944218600095</v>
      </c>
      <c r="AV4" s="49">
        <f>IF(ISERROR((AB4+AG4+AL4)/W4),0,(AB4+AG4+AL4)/W4)</f>
        <v>0.15401686725831029</v>
      </c>
      <c r="AW4" s="49">
        <f>IF(ISERROR((AC4+AH4+AM4)/X4),0,(AC4+AH4+AM4)/X4)</f>
        <v>0.18780958239529941</v>
      </c>
      <c r="AX4" s="91"/>
    </row>
    <row r="5" spans="1:50" s="4" customFormat="1" x14ac:dyDescent="0.2">
      <c r="A5" s="83">
        <v>2</v>
      </c>
      <c r="B5" s="83"/>
      <c r="C5" s="83"/>
      <c r="D5" s="83"/>
      <c r="E5" s="19"/>
      <c r="F5" s="19"/>
      <c r="G5" s="19"/>
      <c r="H5" s="19"/>
      <c r="I5" s="19"/>
      <c r="J5" s="19"/>
      <c r="K5" s="19"/>
      <c r="L5" s="19"/>
      <c r="M5" s="19">
        <v>6069.958333333333</v>
      </c>
      <c r="N5" s="82">
        <f>M5-M4</f>
        <v>69.95833333333303</v>
      </c>
      <c r="O5" s="19">
        <v>505.8194444444444</v>
      </c>
      <c r="P5" s="19">
        <v>2529.0972222222222</v>
      </c>
      <c r="Q5" s="19">
        <v>2023.3333333333333</v>
      </c>
      <c r="R5" s="19">
        <v>3035</v>
      </c>
      <c r="S5" s="19">
        <v>4046.6666666666665</v>
      </c>
      <c r="T5" s="19">
        <f t="shared" ref="T5:X20" si="6">O5-O4</f>
        <v>5.8194444444444002</v>
      </c>
      <c r="U5" s="19">
        <f t="shared" si="6"/>
        <v>29.097222222222172</v>
      </c>
      <c r="V5" s="19">
        <f t="shared" si="6"/>
        <v>23.333333333333258</v>
      </c>
      <c r="W5" s="19">
        <f t="shared" si="6"/>
        <v>35</v>
      </c>
      <c r="X5" s="19">
        <f t="shared" si="6"/>
        <v>46.666666666666515</v>
      </c>
      <c r="Y5" s="19">
        <f t="shared" ref="Y5:AC20" si="7">IF($B16=0,0,(H$15/(1.08^($B16-1))-H$15/(1.08^($B16))))</f>
        <v>0.51985801131838905</v>
      </c>
      <c r="Z5" s="19">
        <f t="shared" si="1"/>
        <v>5.1985801131838798</v>
      </c>
      <c r="AA5" s="19">
        <f t="shared" si="1"/>
        <v>4.1588640905471124</v>
      </c>
      <c r="AB5" s="19">
        <f t="shared" si="1"/>
        <v>3.1191480679103307</v>
      </c>
      <c r="AC5" s="19">
        <f t="shared" si="1"/>
        <v>4.1588640905471124</v>
      </c>
      <c r="AD5" s="19">
        <f t="shared" ref="AD5:AH20" si="8">IF($C22=0,0,(H$21/(1.08^($C22-1))-H$21/(1.08^($C22))))</f>
        <v>0.45044825240896547</v>
      </c>
      <c r="AE5" s="19">
        <f t="shared" si="2"/>
        <v>2.2522412620448229</v>
      </c>
      <c r="AF5" s="19">
        <f t="shared" si="2"/>
        <v>1.8017930096358619</v>
      </c>
      <c r="AG5" s="19">
        <f t="shared" si="2"/>
        <v>2.7026895144537946</v>
      </c>
      <c r="AH5" s="19">
        <f t="shared" si="2"/>
        <v>3.6035860192717237</v>
      </c>
      <c r="AI5" s="19">
        <f t="shared" ref="AI5:AM20" si="9">IF($D28=0,0,(H$27/(1.08^($D28-1))-H$27/(1.08^($D28))))</f>
        <v>3.4063056858084479</v>
      </c>
      <c r="AJ5" s="19">
        <f t="shared" si="3"/>
        <v>0</v>
      </c>
      <c r="AK5" s="19">
        <f t="shared" si="3"/>
        <v>1.703152842904224</v>
      </c>
      <c r="AL5" s="19">
        <f t="shared" si="3"/>
        <v>0</v>
      </c>
      <c r="AM5" s="19">
        <f t="shared" si="3"/>
        <v>1.703152842904224</v>
      </c>
      <c r="AN5" s="21">
        <f t="shared" ref="AN5:AR27" si="10">AS5*T5</f>
        <v>4.3766119495358025</v>
      </c>
      <c r="AO5" s="21">
        <f t="shared" si="4"/>
        <v>7.4508213752287027</v>
      </c>
      <c r="AP5" s="21">
        <f t="shared" si="4"/>
        <v>7.6638099430871982</v>
      </c>
      <c r="AQ5" s="21">
        <f t="shared" si="4"/>
        <v>5.8218375823641244</v>
      </c>
      <c r="AR5" s="21">
        <f t="shared" si="4"/>
        <v>9.4656029527230601</v>
      </c>
      <c r="AS5" s="49">
        <f t="shared" ref="AS5:AW27" si="11">IF(ISERROR((Y5+AD5+AI5)/T5),0,(Y5+AD5+AI5)/T5)</f>
        <v>0.75206696984864008</v>
      </c>
      <c r="AT5" s="49">
        <f t="shared" si="5"/>
        <v>0.25606641480499642</v>
      </c>
      <c r="AU5" s="49">
        <f t="shared" si="5"/>
        <v>0.32844899756088097</v>
      </c>
      <c r="AV5" s="49">
        <f t="shared" si="5"/>
        <v>0.16633821663897499</v>
      </c>
      <c r="AW5" s="49">
        <f t="shared" si="5"/>
        <v>0.20283434898692337</v>
      </c>
      <c r="AX5" s="91"/>
    </row>
    <row r="6" spans="1:50" s="4" customFormat="1" x14ac:dyDescent="0.2">
      <c r="A6" s="83">
        <v>3</v>
      </c>
      <c r="B6" s="83"/>
      <c r="C6" s="83"/>
      <c r="D6" s="83"/>
      <c r="E6" s="19"/>
      <c r="F6" s="19"/>
      <c r="G6" s="19"/>
      <c r="H6" s="19"/>
      <c r="I6" s="19"/>
      <c r="J6" s="19"/>
      <c r="K6" s="19"/>
      <c r="L6" s="19"/>
      <c r="M6" s="19">
        <v>6139.9166666666661</v>
      </c>
      <c r="N6" s="82">
        <f t="shared" ref="N6:N53" si="12">M6-M5</f>
        <v>69.95833333333303</v>
      </c>
      <c r="O6" s="19">
        <v>511.6388888888888</v>
      </c>
      <c r="P6" s="19">
        <v>2558.1944444444443</v>
      </c>
      <c r="Q6" s="19">
        <v>2046.6666666666665</v>
      </c>
      <c r="R6" s="19">
        <v>3070</v>
      </c>
      <c r="S6" s="19">
        <v>4093.333333333333</v>
      </c>
      <c r="T6" s="19">
        <f t="shared" si="6"/>
        <v>5.8194444444444002</v>
      </c>
      <c r="U6" s="19">
        <f t="shared" si="6"/>
        <v>29.097222222222172</v>
      </c>
      <c r="V6" s="19">
        <f t="shared" si="6"/>
        <v>23.333333333333258</v>
      </c>
      <c r="W6" s="19">
        <f t="shared" si="6"/>
        <v>35</v>
      </c>
      <c r="X6" s="19">
        <f t="shared" si="6"/>
        <v>46.666666666666515</v>
      </c>
      <c r="Y6" s="19">
        <f t="shared" si="7"/>
        <v>0.56144665222385992</v>
      </c>
      <c r="Z6" s="19">
        <f t="shared" si="1"/>
        <v>5.614466522238601</v>
      </c>
      <c r="AA6" s="19">
        <f t="shared" si="1"/>
        <v>4.4915732177908794</v>
      </c>
      <c r="AB6" s="19">
        <f t="shared" si="1"/>
        <v>3.3686799133431578</v>
      </c>
      <c r="AC6" s="19">
        <f t="shared" si="1"/>
        <v>4.4915732177908794</v>
      </c>
      <c r="AD6" s="19">
        <f t="shared" si="8"/>
        <v>0.48648411260168167</v>
      </c>
      <c r="AE6" s="19">
        <f t="shared" si="2"/>
        <v>2.4324205630084101</v>
      </c>
      <c r="AF6" s="19">
        <f t="shared" si="2"/>
        <v>1.9459364504067267</v>
      </c>
      <c r="AG6" s="19">
        <f t="shared" si="2"/>
        <v>2.9189046756100865</v>
      </c>
      <c r="AH6" s="19">
        <f t="shared" si="2"/>
        <v>3.8918729008134534</v>
      </c>
      <c r="AI6" s="19">
        <f t="shared" si="9"/>
        <v>3.6788101406731286</v>
      </c>
      <c r="AJ6" s="19">
        <f t="shared" si="3"/>
        <v>0</v>
      </c>
      <c r="AK6" s="19">
        <f t="shared" si="3"/>
        <v>1.8394050703365643</v>
      </c>
      <c r="AL6" s="19">
        <f t="shared" si="3"/>
        <v>0</v>
      </c>
      <c r="AM6" s="19">
        <f t="shared" si="3"/>
        <v>1.8394050703365643</v>
      </c>
      <c r="AN6" s="21">
        <f t="shared" si="10"/>
        <v>4.7267409054986702</v>
      </c>
      <c r="AO6" s="21">
        <f t="shared" si="4"/>
        <v>8.0468870852470111</v>
      </c>
      <c r="AP6" s="21">
        <f t="shared" si="4"/>
        <v>8.2769147385341704</v>
      </c>
      <c r="AQ6" s="21">
        <f t="shared" si="4"/>
        <v>6.2875845889532442</v>
      </c>
      <c r="AR6" s="21">
        <f t="shared" si="4"/>
        <v>10.222851188940897</v>
      </c>
      <c r="AS6" s="49">
        <f t="shared" si="11"/>
        <v>0.81223232743653184</v>
      </c>
      <c r="AT6" s="49">
        <f t="shared" si="5"/>
        <v>0.27655172798939659</v>
      </c>
      <c r="AU6" s="49">
        <f t="shared" si="5"/>
        <v>0.35472491736575129</v>
      </c>
      <c r="AV6" s="49">
        <f t="shared" si="5"/>
        <v>0.17964527397009269</v>
      </c>
      <c r="AW6" s="49">
        <f t="shared" si="5"/>
        <v>0.21906109690587708</v>
      </c>
      <c r="AX6" s="91"/>
    </row>
    <row r="7" spans="1:50" s="4" customFormat="1" x14ac:dyDescent="0.2">
      <c r="A7" s="83">
        <v>4</v>
      </c>
      <c r="B7" s="83"/>
      <c r="C7" s="83"/>
      <c r="D7" s="83"/>
      <c r="E7" s="19"/>
      <c r="F7" s="19"/>
      <c r="G7" s="19"/>
      <c r="H7" s="19"/>
      <c r="I7" s="19"/>
      <c r="J7" s="19"/>
      <c r="K7" s="19"/>
      <c r="L7" s="19"/>
      <c r="M7" s="19">
        <v>6209.875</v>
      </c>
      <c r="N7" s="82">
        <f t="shared" si="12"/>
        <v>69.95833333333394</v>
      </c>
      <c r="O7" s="19">
        <v>517.45833333333326</v>
      </c>
      <c r="P7" s="19">
        <v>2587.2916666666665</v>
      </c>
      <c r="Q7" s="19">
        <v>2070</v>
      </c>
      <c r="R7" s="19">
        <v>3105</v>
      </c>
      <c r="S7" s="19">
        <v>4140</v>
      </c>
      <c r="T7" s="19">
        <f t="shared" si="6"/>
        <v>5.8194444444444571</v>
      </c>
      <c r="U7" s="19">
        <f t="shared" si="6"/>
        <v>29.097222222222172</v>
      </c>
      <c r="V7" s="19">
        <f t="shared" si="6"/>
        <v>23.333333333333485</v>
      </c>
      <c r="W7" s="19">
        <f t="shared" si="6"/>
        <v>35</v>
      </c>
      <c r="X7" s="19">
        <f t="shared" si="6"/>
        <v>46.66666666666697</v>
      </c>
      <c r="Y7" s="19">
        <f t="shared" si="7"/>
        <v>0.60636238440176982</v>
      </c>
      <c r="Z7" s="19">
        <f t="shared" si="1"/>
        <v>6.0636238440176982</v>
      </c>
      <c r="AA7" s="19">
        <f t="shared" si="1"/>
        <v>4.8508990752141585</v>
      </c>
      <c r="AB7" s="19">
        <f t="shared" si="1"/>
        <v>3.6381743064106118</v>
      </c>
      <c r="AC7" s="19">
        <f t="shared" si="1"/>
        <v>4.8508990752141585</v>
      </c>
      <c r="AD7" s="19">
        <f t="shared" si="8"/>
        <v>0.5254028416098171</v>
      </c>
      <c r="AE7" s="19">
        <f t="shared" si="2"/>
        <v>2.6270142080490828</v>
      </c>
      <c r="AF7" s="19">
        <f t="shared" si="2"/>
        <v>2.1016113664392684</v>
      </c>
      <c r="AG7" s="19">
        <f t="shared" si="2"/>
        <v>3.1524170496589079</v>
      </c>
      <c r="AH7" s="19">
        <f t="shared" si="2"/>
        <v>4.2032227328785368</v>
      </c>
      <c r="AI7" s="19">
        <f t="shared" si="9"/>
        <v>3.9731149519269735</v>
      </c>
      <c r="AJ7" s="19">
        <f t="shared" si="3"/>
        <v>0</v>
      </c>
      <c r="AK7" s="19">
        <f t="shared" si="3"/>
        <v>1.9865574759634868</v>
      </c>
      <c r="AL7" s="19">
        <f t="shared" si="3"/>
        <v>0</v>
      </c>
      <c r="AM7" s="19">
        <f t="shared" si="3"/>
        <v>1.9865574759634868</v>
      </c>
      <c r="AN7" s="21">
        <f t="shared" si="10"/>
        <v>5.1048801779385604</v>
      </c>
      <c r="AO7" s="21">
        <f t="shared" si="4"/>
        <v>8.690638052066781</v>
      </c>
      <c r="AP7" s="21">
        <f t="shared" si="4"/>
        <v>8.9390679176169137</v>
      </c>
      <c r="AQ7" s="21">
        <f t="shared" si="4"/>
        <v>6.7905913560695197</v>
      </c>
      <c r="AR7" s="21">
        <f t="shared" si="4"/>
        <v>11.040679284056182</v>
      </c>
      <c r="AS7" s="49">
        <f t="shared" si="11"/>
        <v>0.87721091363144521</v>
      </c>
      <c r="AT7" s="49">
        <f t="shared" si="5"/>
        <v>0.29867586622854858</v>
      </c>
      <c r="AU7" s="49">
        <f t="shared" si="5"/>
        <v>0.38310291075500807</v>
      </c>
      <c r="AV7" s="49">
        <f t="shared" si="5"/>
        <v>0.19401689588770057</v>
      </c>
      <c r="AW7" s="49">
        <f t="shared" si="5"/>
        <v>0.23658598465834521</v>
      </c>
      <c r="AX7" s="91"/>
    </row>
    <row r="8" spans="1:50" s="4" customFormat="1" x14ac:dyDescent="0.2">
      <c r="A8" s="83">
        <v>5</v>
      </c>
      <c r="B8" s="83"/>
      <c r="C8" s="83"/>
      <c r="D8" s="83"/>
      <c r="E8" s="19"/>
      <c r="F8" s="19"/>
      <c r="G8" s="19"/>
      <c r="H8" s="19"/>
      <c r="I8" s="19"/>
      <c r="J8" s="19"/>
      <c r="K8" s="19"/>
      <c r="L8" s="19"/>
      <c r="M8" s="19">
        <v>6279.8333333333339</v>
      </c>
      <c r="N8" s="82">
        <f t="shared" si="12"/>
        <v>69.95833333333394</v>
      </c>
      <c r="O8" s="19">
        <v>523.27777777777771</v>
      </c>
      <c r="P8" s="19">
        <v>2616.3888888888887</v>
      </c>
      <c r="Q8" s="19">
        <v>2093.3333333333335</v>
      </c>
      <c r="R8" s="19">
        <v>3140</v>
      </c>
      <c r="S8" s="19">
        <v>4186.666666666667</v>
      </c>
      <c r="T8" s="19">
        <f t="shared" si="6"/>
        <v>5.8194444444444571</v>
      </c>
      <c r="U8" s="19">
        <f t="shared" si="6"/>
        <v>29.097222222222172</v>
      </c>
      <c r="V8" s="19">
        <f t="shared" si="6"/>
        <v>23.333333333333485</v>
      </c>
      <c r="W8" s="19">
        <f t="shared" si="6"/>
        <v>35</v>
      </c>
      <c r="X8" s="19">
        <f t="shared" si="6"/>
        <v>46.66666666666697</v>
      </c>
      <c r="Y8" s="19">
        <f t="shared" si="7"/>
        <v>0.6548713751539097</v>
      </c>
      <c r="Z8" s="19">
        <f t="shared" si="1"/>
        <v>6.548713751539097</v>
      </c>
      <c r="AA8" s="19">
        <f t="shared" si="1"/>
        <v>5.2389710012312776</v>
      </c>
      <c r="AB8" s="19">
        <f t="shared" si="1"/>
        <v>3.9292282509234653</v>
      </c>
      <c r="AC8" s="19">
        <f t="shared" si="1"/>
        <v>5.2389710012312776</v>
      </c>
      <c r="AD8" s="19">
        <f t="shared" si="8"/>
        <v>0.56743506893860296</v>
      </c>
      <c r="AE8" s="19">
        <f t="shared" si="2"/>
        <v>2.8371753446930228</v>
      </c>
      <c r="AF8" s="19">
        <f t="shared" si="2"/>
        <v>2.2697402757544118</v>
      </c>
      <c r="AG8" s="19">
        <f t="shared" si="2"/>
        <v>3.404610413631616</v>
      </c>
      <c r="AH8" s="19">
        <f t="shared" si="2"/>
        <v>4.5394805515088237</v>
      </c>
      <c r="AI8" s="19">
        <f t="shared" si="9"/>
        <v>4.2909641480811302</v>
      </c>
      <c r="AJ8" s="19">
        <f t="shared" si="3"/>
        <v>0</v>
      </c>
      <c r="AK8" s="19">
        <f t="shared" si="3"/>
        <v>2.1454820740405651</v>
      </c>
      <c r="AL8" s="19">
        <f t="shared" si="3"/>
        <v>0</v>
      </c>
      <c r="AM8" s="19">
        <f t="shared" si="3"/>
        <v>2.1454820740405651</v>
      </c>
      <c r="AN8" s="21">
        <f t="shared" si="10"/>
        <v>5.5132705921736429</v>
      </c>
      <c r="AO8" s="21">
        <f t="shared" si="4"/>
        <v>9.3858890962321198</v>
      </c>
      <c r="AP8" s="21">
        <f t="shared" si="4"/>
        <v>9.6541933510262545</v>
      </c>
      <c r="AQ8" s="21">
        <f t="shared" si="4"/>
        <v>7.3338386645550813</v>
      </c>
      <c r="AR8" s="21">
        <f t="shared" si="4"/>
        <v>11.923933626780665</v>
      </c>
      <c r="AS8" s="49">
        <f t="shared" si="11"/>
        <v>0.94738778672196045</v>
      </c>
      <c r="AT8" s="49">
        <f t="shared" si="5"/>
        <v>0.32256993552683239</v>
      </c>
      <c r="AU8" s="49">
        <f t="shared" si="5"/>
        <v>0.41375114361540821</v>
      </c>
      <c r="AV8" s="49">
        <f t="shared" si="5"/>
        <v>0.20953824755871661</v>
      </c>
      <c r="AW8" s="49">
        <f t="shared" si="5"/>
        <v>0.25551286343101259</v>
      </c>
      <c r="AX8" s="91"/>
    </row>
    <row r="9" spans="1:50" s="4" customFormat="1" x14ac:dyDescent="0.2">
      <c r="A9" s="83">
        <v>6</v>
      </c>
      <c r="B9" s="83"/>
      <c r="C9" s="83"/>
      <c r="D9" s="83"/>
      <c r="E9" s="19"/>
      <c r="F9" s="19"/>
      <c r="G9" s="19"/>
      <c r="H9" s="19"/>
      <c r="I9" s="19"/>
      <c r="J9" s="19"/>
      <c r="K9" s="19"/>
      <c r="L9" s="19"/>
      <c r="M9" s="19">
        <v>6349.791666666667</v>
      </c>
      <c r="N9" s="82">
        <f t="shared" si="12"/>
        <v>69.95833333333303</v>
      </c>
      <c r="O9" s="19">
        <v>529.09722222222217</v>
      </c>
      <c r="P9" s="19">
        <v>2645.4861111111109</v>
      </c>
      <c r="Q9" s="19">
        <v>2116.666666666667</v>
      </c>
      <c r="R9" s="19">
        <v>3175</v>
      </c>
      <c r="S9" s="19">
        <v>4233.3333333333339</v>
      </c>
      <c r="T9" s="19">
        <f t="shared" si="6"/>
        <v>5.8194444444444571</v>
      </c>
      <c r="U9" s="19">
        <f t="shared" si="6"/>
        <v>29.097222222222172</v>
      </c>
      <c r="V9" s="19">
        <f t="shared" si="6"/>
        <v>23.333333333333485</v>
      </c>
      <c r="W9" s="19">
        <f t="shared" si="6"/>
        <v>35</v>
      </c>
      <c r="X9" s="19">
        <f t="shared" si="6"/>
        <v>46.66666666666697</v>
      </c>
      <c r="Y9" s="19">
        <f t="shared" si="7"/>
        <v>0.70726108516622332</v>
      </c>
      <c r="Z9" s="19">
        <f t="shared" si="1"/>
        <v>7.0726108516622332</v>
      </c>
      <c r="AA9" s="19">
        <f t="shared" si="1"/>
        <v>5.6580886813297866</v>
      </c>
      <c r="AB9" s="19">
        <f t="shared" si="1"/>
        <v>4.2435665109973328</v>
      </c>
      <c r="AC9" s="19">
        <f t="shared" si="1"/>
        <v>5.6580886813297866</v>
      </c>
      <c r="AD9" s="19">
        <f t="shared" si="8"/>
        <v>0.6128298744536913</v>
      </c>
      <c r="AE9" s="19">
        <f t="shared" si="2"/>
        <v>3.0641493722684459</v>
      </c>
      <c r="AF9" s="19">
        <f t="shared" si="2"/>
        <v>2.4513194978147652</v>
      </c>
      <c r="AG9" s="19">
        <f t="shared" si="2"/>
        <v>3.6769792467221407</v>
      </c>
      <c r="AH9" s="19">
        <f t="shared" si="2"/>
        <v>4.9026389956295304</v>
      </c>
      <c r="AI9" s="19">
        <f t="shared" si="9"/>
        <v>4.6342412799276218</v>
      </c>
      <c r="AJ9" s="19">
        <f t="shared" si="3"/>
        <v>0</v>
      </c>
      <c r="AK9" s="19">
        <f t="shared" si="3"/>
        <v>2.3171206399638109</v>
      </c>
      <c r="AL9" s="19">
        <f t="shared" si="3"/>
        <v>0</v>
      </c>
      <c r="AM9" s="19">
        <f t="shared" si="3"/>
        <v>2.3171206399638109</v>
      </c>
      <c r="AN9" s="21">
        <f t="shared" si="10"/>
        <v>5.9543322395475364</v>
      </c>
      <c r="AO9" s="21">
        <f t="shared" si="4"/>
        <v>10.136760223930679</v>
      </c>
      <c r="AP9" s="21">
        <f t="shared" si="4"/>
        <v>10.426528819108363</v>
      </c>
      <c r="AQ9" s="21">
        <f t="shared" si="4"/>
        <v>7.9205457577194736</v>
      </c>
      <c r="AR9" s="21">
        <f t="shared" si="4"/>
        <v>12.877848316923128</v>
      </c>
      <c r="AS9" s="49">
        <f t="shared" si="11"/>
        <v>1.0231788096597176</v>
      </c>
      <c r="AT9" s="49">
        <f t="shared" si="5"/>
        <v>0.34837553036897861</v>
      </c>
      <c r="AU9" s="49">
        <f t="shared" si="5"/>
        <v>0.4468512351046412</v>
      </c>
      <c r="AV9" s="49">
        <f t="shared" si="5"/>
        <v>0.22630130736341353</v>
      </c>
      <c r="AW9" s="49">
        <f t="shared" si="5"/>
        <v>0.27595389250549379</v>
      </c>
      <c r="AX9" s="91"/>
    </row>
    <row r="10" spans="1:50" s="4" customFormat="1" x14ac:dyDescent="0.2">
      <c r="A10" s="83">
        <v>7</v>
      </c>
      <c r="B10" s="83"/>
      <c r="C10" s="83"/>
      <c r="D10" s="83"/>
      <c r="E10" s="19"/>
      <c r="F10" s="19"/>
      <c r="G10" s="19"/>
      <c r="H10" s="19"/>
      <c r="I10" s="19"/>
      <c r="J10" s="19"/>
      <c r="K10" s="19"/>
      <c r="L10" s="19"/>
      <c r="M10" s="19">
        <v>6419.75</v>
      </c>
      <c r="N10" s="82">
        <f t="shared" si="12"/>
        <v>69.95833333333303</v>
      </c>
      <c r="O10" s="19">
        <v>534.91666666666663</v>
      </c>
      <c r="P10" s="19">
        <v>2674.583333333333</v>
      </c>
      <c r="Q10" s="19">
        <v>2140.0000000000005</v>
      </c>
      <c r="R10" s="19">
        <v>3210</v>
      </c>
      <c r="S10" s="19">
        <v>4280.0000000000009</v>
      </c>
      <c r="T10" s="19">
        <f t="shared" si="6"/>
        <v>5.8194444444444571</v>
      </c>
      <c r="U10" s="19">
        <f t="shared" si="6"/>
        <v>29.097222222222172</v>
      </c>
      <c r="V10" s="19">
        <f t="shared" si="6"/>
        <v>23.333333333333485</v>
      </c>
      <c r="W10" s="19">
        <f t="shared" si="6"/>
        <v>35</v>
      </c>
      <c r="X10" s="19">
        <f t="shared" si="6"/>
        <v>46.66666666666697</v>
      </c>
      <c r="Y10" s="19">
        <f t="shared" si="7"/>
        <v>0.76384197197952197</v>
      </c>
      <c r="Z10" s="19">
        <f t="shared" si="1"/>
        <v>7.6384197197952233</v>
      </c>
      <c r="AA10" s="19">
        <f t="shared" si="1"/>
        <v>6.1107357758361758</v>
      </c>
      <c r="AB10" s="19">
        <f t="shared" si="1"/>
        <v>4.5830518318771354</v>
      </c>
      <c r="AC10" s="19">
        <f t="shared" si="1"/>
        <v>6.1107357758361758</v>
      </c>
      <c r="AD10" s="19">
        <f t="shared" si="8"/>
        <v>0.66185626440998568</v>
      </c>
      <c r="AE10" s="19">
        <f t="shared" si="2"/>
        <v>3.3092813220499337</v>
      </c>
      <c r="AF10" s="19">
        <f t="shared" si="2"/>
        <v>2.6474250576399427</v>
      </c>
      <c r="AG10" s="19">
        <f t="shared" si="2"/>
        <v>3.9711375864599177</v>
      </c>
      <c r="AH10" s="19">
        <f t="shared" si="2"/>
        <v>5.2948501152798855</v>
      </c>
      <c r="AI10" s="19">
        <f t="shared" si="9"/>
        <v>5.004980582321835</v>
      </c>
      <c r="AJ10" s="19">
        <f t="shared" si="3"/>
        <v>0</v>
      </c>
      <c r="AK10" s="19">
        <f t="shared" si="3"/>
        <v>2.5024902911609175</v>
      </c>
      <c r="AL10" s="19">
        <f t="shared" si="3"/>
        <v>0</v>
      </c>
      <c r="AM10" s="19">
        <f t="shared" si="3"/>
        <v>2.5024902911609175</v>
      </c>
      <c r="AN10" s="21">
        <f t="shared" si="10"/>
        <v>6.4306788187113426</v>
      </c>
      <c r="AO10" s="21">
        <f t="shared" si="4"/>
        <v>10.947701041845157</v>
      </c>
      <c r="AP10" s="21">
        <f t="shared" si="4"/>
        <v>11.260651124637036</v>
      </c>
      <c r="AQ10" s="21">
        <f t="shared" si="4"/>
        <v>8.554189418337053</v>
      </c>
      <c r="AR10" s="21">
        <f t="shared" si="4"/>
        <v>13.908076182276979</v>
      </c>
      <c r="AS10" s="49">
        <f t="shared" si="11"/>
        <v>1.1050331144324956</v>
      </c>
      <c r="AT10" s="49">
        <f t="shared" si="5"/>
        <v>0.37624557279849768</v>
      </c>
      <c r="AU10" s="49">
        <f t="shared" si="5"/>
        <v>0.48259933391301268</v>
      </c>
      <c r="AV10" s="49">
        <f t="shared" si="5"/>
        <v>0.24440541195248722</v>
      </c>
      <c r="AW10" s="49">
        <f t="shared" si="5"/>
        <v>0.29803020390593332</v>
      </c>
      <c r="AX10" s="91"/>
    </row>
    <row r="11" spans="1:50" s="4" customFormat="1" x14ac:dyDescent="0.2">
      <c r="A11" s="83">
        <v>8</v>
      </c>
      <c r="B11" s="83"/>
      <c r="C11" s="83"/>
      <c r="D11" s="83"/>
      <c r="E11" s="19"/>
      <c r="F11" s="19"/>
      <c r="G11" s="19"/>
      <c r="H11" s="19"/>
      <c r="I11" s="19"/>
      <c r="J11" s="19"/>
      <c r="K11" s="19"/>
      <c r="L11" s="19"/>
      <c r="M11" s="19">
        <v>6489.7083333333339</v>
      </c>
      <c r="N11" s="82">
        <f t="shared" si="12"/>
        <v>69.95833333333394</v>
      </c>
      <c r="O11" s="19">
        <v>540.73611111111109</v>
      </c>
      <c r="P11" s="19">
        <v>2703.6805555555552</v>
      </c>
      <c r="Q11" s="19">
        <v>2163.3333333333339</v>
      </c>
      <c r="R11" s="19">
        <v>3245</v>
      </c>
      <c r="S11" s="19">
        <v>4326.6666666666679</v>
      </c>
      <c r="T11" s="19">
        <f t="shared" si="6"/>
        <v>5.8194444444444571</v>
      </c>
      <c r="U11" s="19">
        <f t="shared" si="6"/>
        <v>29.097222222222172</v>
      </c>
      <c r="V11" s="19">
        <f t="shared" si="6"/>
        <v>23.333333333333485</v>
      </c>
      <c r="W11" s="19">
        <f t="shared" si="6"/>
        <v>35</v>
      </c>
      <c r="X11" s="19">
        <f t="shared" si="6"/>
        <v>46.66666666666697</v>
      </c>
      <c r="Y11" s="19">
        <f t="shared" si="7"/>
        <v>0.8249493297378816</v>
      </c>
      <c r="Z11" s="19">
        <f t="shared" si="1"/>
        <v>8.2494932973788195</v>
      </c>
      <c r="AA11" s="19">
        <f t="shared" si="1"/>
        <v>6.5995946379030528</v>
      </c>
      <c r="AB11" s="19">
        <f t="shared" si="1"/>
        <v>4.9496959784272931</v>
      </c>
      <c r="AC11" s="19">
        <f t="shared" si="1"/>
        <v>6.5995946379030528</v>
      </c>
      <c r="AD11" s="19">
        <f t="shared" si="8"/>
        <v>0.71480476556278383</v>
      </c>
      <c r="AE11" s="19">
        <f t="shared" si="2"/>
        <v>3.5740238278139245</v>
      </c>
      <c r="AF11" s="19">
        <f t="shared" si="2"/>
        <v>2.8592190622511353</v>
      </c>
      <c r="AG11" s="19">
        <f t="shared" si="2"/>
        <v>4.2888285933767065</v>
      </c>
      <c r="AH11" s="19">
        <f t="shared" si="2"/>
        <v>5.7184381245022706</v>
      </c>
      <c r="AI11" s="19">
        <f t="shared" si="9"/>
        <v>5.4053790289075891</v>
      </c>
      <c r="AJ11" s="19">
        <f t="shared" si="3"/>
        <v>0</v>
      </c>
      <c r="AK11" s="19">
        <f t="shared" si="3"/>
        <v>2.7026895144537946</v>
      </c>
      <c r="AL11" s="19">
        <f t="shared" si="3"/>
        <v>0</v>
      </c>
      <c r="AM11" s="19">
        <f t="shared" si="3"/>
        <v>2.7026895144537946</v>
      </c>
      <c r="AN11" s="21">
        <f t="shared" si="10"/>
        <v>6.9451331242082546</v>
      </c>
      <c r="AO11" s="21">
        <f t="shared" si="4"/>
        <v>11.823517125192744</v>
      </c>
      <c r="AP11" s="21">
        <f t="shared" si="4"/>
        <v>12.161503214607983</v>
      </c>
      <c r="AQ11" s="21">
        <f t="shared" si="4"/>
        <v>9.2385245718039997</v>
      </c>
      <c r="AR11" s="21">
        <f t="shared" si="4"/>
        <v>15.020722276859118</v>
      </c>
      <c r="AS11" s="49">
        <f t="shared" si="11"/>
        <v>1.193435763587096</v>
      </c>
      <c r="AT11" s="49">
        <f t="shared" si="5"/>
        <v>0.40634521862237666</v>
      </c>
      <c r="AU11" s="49">
        <f t="shared" si="5"/>
        <v>0.52120728062605304</v>
      </c>
      <c r="AV11" s="49">
        <f t="shared" si="5"/>
        <v>0.26395784490868568</v>
      </c>
      <c r="AW11" s="49">
        <f t="shared" si="5"/>
        <v>0.32187262021840757</v>
      </c>
      <c r="AX11" s="91"/>
    </row>
    <row r="12" spans="1:50" s="4" customFormat="1" x14ac:dyDescent="0.2">
      <c r="A12" s="83">
        <v>9</v>
      </c>
      <c r="B12" s="83"/>
      <c r="C12" s="83"/>
      <c r="D12" s="83"/>
      <c r="E12" s="19"/>
      <c r="F12" s="19"/>
      <c r="G12" s="19"/>
      <c r="H12" s="19"/>
      <c r="I12" s="19"/>
      <c r="J12" s="19"/>
      <c r="K12" s="19"/>
      <c r="L12" s="19"/>
      <c r="M12" s="19">
        <v>6559.6666666666679</v>
      </c>
      <c r="N12" s="82">
        <f t="shared" si="12"/>
        <v>69.95833333333394</v>
      </c>
      <c r="O12" s="19">
        <v>546.55555555555554</v>
      </c>
      <c r="P12" s="19">
        <v>2732.7777777777774</v>
      </c>
      <c r="Q12" s="19">
        <v>2186.6666666666674</v>
      </c>
      <c r="R12" s="19">
        <v>3280</v>
      </c>
      <c r="S12" s="19">
        <v>4373.3333333333348</v>
      </c>
      <c r="T12" s="19">
        <f t="shared" si="6"/>
        <v>5.8194444444444571</v>
      </c>
      <c r="U12" s="19">
        <f t="shared" si="6"/>
        <v>29.097222222222172</v>
      </c>
      <c r="V12" s="19">
        <f t="shared" si="6"/>
        <v>23.333333333333485</v>
      </c>
      <c r="W12" s="19">
        <f t="shared" si="6"/>
        <v>35</v>
      </c>
      <c r="X12" s="19">
        <f t="shared" si="6"/>
        <v>46.66666666666697</v>
      </c>
      <c r="Y12" s="19">
        <f t="shared" si="7"/>
        <v>0.89094527611691454</v>
      </c>
      <c r="Z12" s="19">
        <f t="shared" si="1"/>
        <v>8.909452761169149</v>
      </c>
      <c r="AA12" s="19">
        <f t="shared" si="1"/>
        <v>7.1275622089353163</v>
      </c>
      <c r="AB12" s="19">
        <f t="shared" si="1"/>
        <v>5.3456716567014837</v>
      </c>
      <c r="AC12" s="19">
        <f t="shared" si="1"/>
        <v>7.1275622089353163</v>
      </c>
      <c r="AD12" s="19">
        <f t="shared" si="8"/>
        <v>0.77198914680780817</v>
      </c>
      <c r="AE12" s="19">
        <f t="shared" si="2"/>
        <v>3.8599457340390373</v>
      </c>
      <c r="AF12" s="19">
        <f t="shared" si="2"/>
        <v>3.0879565872312327</v>
      </c>
      <c r="AG12" s="19">
        <f t="shared" si="2"/>
        <v>4.6319348808468419</v>
      </c>
      <c r="AH12" s="19">
        <f t="shared" si="2"/>
        <v>6.1759131744624653</v>
      </c>
      <c r="AI12" s="19">
        <f t="shared" si="9"/>
        <v>5.837809351220173</v>
      </c>
      <c r="AJ12" s="19">
        <f t="shared" si="3"/>
        <v>0</v>
      </c>
      <c r="AK12" s="19">
        <f t="shared" si="3"/>
        <v>2.9189046756100865</v>
      </c>
      <c r="AL12" s="19">
        <f t="shared" si="3"/>
        <v>0</v>
      </c>
      <c r="AM12" s="19">
        <f t="shared" si="3"/>
        <v>2.9189046756100865</v>
      </c>
      <c r="AN12" s="21">
        <f t="shared" si="10"/>
        <v>7.5007437741448957</v>
      </c>
      <c r="AO12" s="21">
        <f t="shared" si="4"/>
        <v>12.769398495208186</v>
      </c>
      <c r="AP12" s="21">
        <f t="shared" si="4"/>
        <v>13.134423471776634</v>
      </c>
      <c r="AQ12" s="21">
        <f t="shared" si="4"/>
        <v>9.9776065375483256</v>
      </c>
      <c r="AR12" s="21">
        <f t="shared" si="4"/>
        <v>16.222380059007868</v>
      </c>
      <c r="AS12" s="49">
        <f t="shared" si="11"/>
        <v>1.2889106246740605</v>
      </c>
      <c r="AT12" s="49">
        <f t="shared" si="5"/>
        <v>0.43885283611216752</v>
      </c>
      <c r="AU12" s="49">
        <f t="shared" si="5"/>
        <v>0.56290386307613782</v>
      </c>
      <c r="AV12" s="49">
        <f t="shared" si="5"/>
        <v>0.28507447250138074</v>
      </c>
      <c r="AW12" s="49">
        <f t="shared" si="5"/>
        <v>0.34762242983588065</v>
      </c>
      <c r="AX12" s="91"/>
    </row>
    <row r="13" spans="1:50" s="4" customFormat="1" x14ac:dyDescent="0.2">
      <c r="A13" s="83">
        <v>10</v>
      </c>
      <c r="B13" s="83"/>
      <c r="C13" s="83"/>
      <c r="D13" s="83"/>
      <c r="E13" s="19"/>
      <c r="F13" s="19"/>
      <c r="G13" s="19"/>
      <c r="H13" s="19"/>
      <c r="I13" s="19"/>
      <c r="J13" s="19"/>
      <c r="K13" s="19"/>
      <c r="L13" s="19"/>
      <c r="M13" s="19">
        <v>6629.6250000000009</v>
      </c>
      <c r="N13" s="82">
        <f t="shared" si="12"/>
        <v>69.95833333333303</v>
      </c>
      <c r="O13" s="19">
        <v>552.375</v>
      </c>
      <c r="P13" s="19">
        <v>2761.8749999999995</v>
      </c>
      <c r="Q13" s="19">
        <v>2210.0000000000009</v>
      </c>
      <c r="R13" s="19">
        <v>3315</v>
      </c>
      <c r="S13" s="19">
        <v>4420.0000000000018</v>
      </c>
      <c r="T13" s="19">
        <f t="shared" si="6"/>
        <v>5.8194444444444571</v>
      </c>
      <c r="U13" s="19">
        <f t="shared" si="6"/>
        <v>29.097222222222172</v>
      </c>
      <c r="V13" s="19">
        <f t="shared" si="6"/>
        <v>23.333333333333485</v>
      </c>
      <c r="W13" s="19">
        <f t="shared" si="6"/>
        <v>35</v>
      </c>
      <c r="X13" s="19">
        <f t="shared" si="6"/>
        <v>46.66666666666697</v>
      </c>
      <c r="Y13" s="19">
        <f t="shared" si="7"/>
        <v>0.96222089820626699</v>
      </c>
      <c r="Z13" s="19">
        <f t="shared" si="1"/>
        <v>9.6222089820626735</v>
      </c>
      <c r="AA13" s="19">
        <f t="shared" si="1"/>
        <v>7.697767185650136</v>
      </c>
      <c r="AB13" s="19">
        <f t="shared" si="1"/>
        <v>5.7733253892375984</v>
      </c>
      <c r="AC13" s="19">
        <f t="shared" si="1"/>
        <v>7.697767185650136</v>
      </c>
      <c r="AD13" s="19">
        <f t="shared" si="8"/>
        <v>0.83374827855243261</v>
      </c>
      <c r="AE13" s="19">
        <f t="shared" si="2"/>
        <v>4.1687413927621577</v>
      </c>
      <c r="AF13" s="19">
        <f t="shared" si="2"/>
        <v>3.3349931142097304</v>
      </c>
      <c r="AG13" s="19">
        <f t="shared" si="2"/>
        <v>5.0024896713145992</v>
      </c>
      <c r="AH13" s="19">
        <f t="shared" si="2"/>
        <v>6.6699862284194609</v>
      </c>
      <c r="AI13" s="19">
        <f t="shared" si="9"/>
        <v>6.3048340993178158</v>
      </c>
      <c r="AJ13" s="19">
        <f t="shared" si="3"/>
        <v>0</v>
      </c>
      <c r="AK13" s="19">
        <f t="shared" si="3"/>
        <v>3.1524170496589079</v>
      </c>
      <c r="AL13" s="19">
        <f t="shared" si="3"/>
        <v>0</v>
      </c>
      <c r="AM13" s="19">
        <f t="shared" si="3"/>
        <v>3.1524170496589079</v>
      </c>
      <c r="AN13" s="21">
        <f t="shared" si="10"/>
        <v>8.1008032760765154</v>
      </c>
      <c r="AO13" s="21">
        <f t="shared" si="4"/>
        <v>13.790950374824831</v>
      </c>
      <c r="AP13" s="21">
        <f t="shared" si="4"/>
        <v>14.185177349518776</v>
      </c>
      <c r="AQ13" s="21">
        <f t="shared" si="4"/>
        <v>10.775815060552198</v>
      </c>
      <c r="AR13" s="21">
        <f t="shared" si="4"/>
        <v>17.520170463728505</v>
      </c>
      <c r="AS13" s="49">
        <f t="shared" si="11"/>
        <v>1.39202347464799</v>
      </c>
      <c r="AT13" s="49">
        <f t="shared" si="5"/>
        <v>0.4739610630011406</v>
      </c>
      <c r="AU13" s="49">
        <f t="shared" si="5"/>
        <v>0.60793617212222928</v>
      </c>
      <c r="AV13" s="49">
        <f t="shared" si="5"/>
        <v>0.30788043030149137</v>
      </c>
      <c r="AW13" s="49">
        <f t="shared" si="5"/>
        <v>0.37543222422275124</v>
      </c>
      <c r="AX13" s="91"/>
    </row>
    <row r="14" spans="1:50" s="4" customFormat="1" x14ac:dyDescent="0.2">
      <c r="A14" s="83">
        <v>11</v>
      </c>
      <c r="B14" s="83"/>
      <c r="C14" s="83"/>
      <c r="D14" s="83"/>
      <c r="E14" s="19"/>
      <c r="F14" s="19"/>
      <c r="G14" s="19"/>
      <c r="H14" s="19"/>
      <c r="I14" s="19"/>
      <c r="J14" s="19"/>
      <c r="K14" s="19"/>
      <c r="L14" s="19"/>
      <c r="M14" s="19">
        <v>6699.5833333333339</v>
      </c>
      <c r="N14" s="82">
        <f t="shared" si="12"/>
        <v>69.95833333333303</v>
      </c>
      <c r="O14" s="19">
        <v>558.19444444444446</v>
      </c>
      <c r="P14" s="19">
        <v>2790.9722222222217</v>
      </c>
      <c r="Q14" s="19">
        <v>2233.3333333333344</v>
      </c>
      <c r="R14" s="19">
        <v>3350</v>
      </c>
      <c r="S14" s="19">
        <v>4466.6666666666688</v>
      </c>
      <c r="T14" s="19">
        <f t="shared" si="6"/>
        <v>5.8194444444444571</v>
      </c>
      <c r="U14" s="19">
        <f t="shared" si="6"/>
        <v>29.097222222222172</v>
      </c>
      <c r="V14" s="19">
        <f t="shared" si="6"/>
        <v>23.333333333333485</v>
      </c>
      <c r="W14" s="19">
        <f t="shared" si="6"/>
        <v>35</v>
      </c>
      <c r="X14" s="19">
        <f t="shared" si="6"/>
        <v>46.66666666666697</v>
      </c>
      <c r="Y14" s="19">
        <f t="shared" si="7"/>
        <v>1.0391985700627675</v>
      </c>
      <c r="Z14" s="19">
        <f t="shared" si="1"/>
        <v>10.391985700627686</v>
      </c>
      <c r="AA14" s="19">
        <f t="shared" si="1"/>
        <v>8.31358856050214</v>
      </c>
      <c r="AB14" s="19">
        <f t="shared" si="1"/>
        <v>6.2351914203766086</v>
      </c>
      <c r="AC14" s="19">
        <f t="shared" si="1"/>
        <v>8.31358856050214</v>
      </c>
      <c r="AD14" s="19">
        <f t="shared" si="8"/>
        <v>0.90044814083662494</v>
      </c>
      <c r="AE14" s="19">
        <f t="shared" si="2"/>
        <v>4.5022407041831372</v>
      </c>
      <c r="AF14" s="19">
        <f t="shared" si="2"/>
        <v>3.6017925633464998</v>
      </c>
      <c r="AG14" s="19">
        <f t="shared" si="2"/>
        <v>5.4026888450197532</v>
      </c>
      <c r="AH14" s="19">
        <f t="shared" si="2"/>
        <v>7.2035851266929996</v>
      </c>
      <c r="AI14" s="19">
        <f t="shared" si="9"/>
        <v>6.809220827263232</v>
      </c>
      <c r="AJ14" s="19">
        <f t="shared" si="3"/>
        <v>0</v>
      </c>
      <c r="AK14" s="19">
        <f t="shared" si="3"/>
        <v>3.404610413631616</v>
      </c>
      <c r="AL14" s="19">
        <f t="shared" si="3"/>
        <v>0</v>
      </c>
      <c r="AM14" s="19">
        <f t="shared" si="3"/>
        <v>3.404610413631616</v>
      </c>
      <c r="AN14" s="21">
        <f t="shared" si="10"/>
        <v>8.7488675381626244</v>
      </c>
      <c r="AO14" s="21">
        <f t="shared" si="4"/>
        <v>14.894226404810821</v>
      </c>
      <c r="AP14" s="21">
        <f t="shared" si="4"/>
        <v>15.319991537480254</v>
      </c>
      <c r="AQ14" s="21">
        <f t="shared" si="4"/>
        <v>11.637880265396362</v>
      </c>
      <c r="AR14" s="21">
        <f t="shared" si="4"/>
        <v>18.921784100826756</v>
      </c>
      <c r="AS14" s="49">
        <f t="shared" si="11"/>
        <v>1.5033853526198271</v>
      </c>
      <c r="AT14" s="49">
        <f t="shared" si="5"/>
        <v>0.51187794804123199</v>
      </c>
      <c r="AU14" s="49">
        <f t="shared" si="5"/>
        <v>0.65657106589200664</v>
      </c>
      <c r="AV14" s="49">
        <f t="shared" si="5"/>
        <v>0.33251086472561031</v>
      </c>
      <c r="AW14" s="49">
        <f t="shared" si="5"/>
        <v>0.40546680216057068</v>
      </c>
      <c r="AX14" s="91"/>
    </row>
    <row r="15" spans="1:50" s="4" customFormat="1" x14ac:dyDescent="0.2">
      <c r="A15" s="83">
        <v>12</v>
      </c>
      <c r="B15" s="83">
        <v>12</v>
      </c>
      <c r="C15" s="83"/>
      <c r="D15" s="83"/>
      <c r="E15" s="19">
        <v>500</v>
      </c>
      <c r="F15" s="19"/>
      <c r="G15" s="19"/>
      <c r="H15" s="19">
        <v>15.151515151515152</v>
      </c>
      <c r="I15" s="19">
        <v>151.51515151515153</v>
      </c>
      <c r="J15" s="19">
        <v>121.21212121212122</v>
      </c>
      <c r="K15" s="19">
        <v>90.909090909090907</v>
      </c>
      <c r="L15" s="19">
        <v>121.21212121212122</v>
      </c>
      <c r="M15" s="19">
        <v>6840</v>
      </c>
      <c r="N15" s="82">
        <f t="shared" si="12"/>
        <v>140.41666666666606</v>
      </c>
      <c r="O15" s="19">
        <v>570.00000000000023</v>
      </c>
      <c r="P15" s="19">
        <v>2850.0000000000009</v>
      </c>
      <c r="Q15" s="19">
        <v>2280</v>
      </c>
      <c r="R15" s="19">
        <v>3420</v>
      </c>
      <c r="S15" s="19">
        <v>4560</v>
      </c>
      <c r="T15" s="19">
        <f t="shared" si="6"/>
        <v>11.80555555555577</v>
      </c>
      <c r="U15" s="19">
        <f t="shared" si="6"/>
        <v>59.027777777779193</v>
      </c>
      <c r="V15" s="19">
        <f t="shared" si="6"/>
        <v>46.666666666665606</v>
      </c>
      <c r="W15" s="19">
        <f t="shared" si="6"/>
        <v>70</v>
      </c>
      <c r="X15" s="19">
        <f t="shared" si="6"/>
        <v>93.333333333331211</v>
      </c>
      <c r="Y15" s="19">
        <f t="shared" si="7"/>
        <v>1.1223344556677901</v>
      </c>
      <c r="Z15" s="19">
        <f t="shared" si="1"/>
        <v>11.223344556677887</v>
      </c>
      <c r="AA15" s="19">
        <f t="shared" si="1"/>
        <v>8.9786756453423209</v>
      </c>
      <c r="AB15" s="19">
        <f t="shared" si="1"/>
        <v>6.7340067340067407</v>
      </c>
      <c r="AC15" s="19">
        <f t="shared" si="1"/>
        <v>8.9786756453423209</v>
      </c>
      <c r="AD15" s="19">
        <f t="shared" si="8"/>
        <v>0.97248399210355707</v>
      </c>
      <c r="AE15" s="19">
        <f t="shared" si="2"/>
        <v>4.8624199605177765</v>
      </c>
      <c r="AF15" s="19">
        <f t="shared" si="2"/>
        <v>3.8899359684142283</v>
      </c>
      <c r="AG15" s="19">
        <f t="shared" si="2"/>
        <v>5.834903952621346</v>
      </c>
      <c r="AH15" s="19">
        <f t="shared" si="2"/>
        <v>7.7798719368284566</v>
      </c>
      <c r="AI15" s="19">
        <f t="shared" si="9"/>
        <v>7.3539584934442814</v>
      </c>
      <c r="AJ15" s="19">
        <f t="shared" si="3"/>
        <v>0</v>
      </c>
      <c r="AK15" s="19">
        <f t="shared" si="3"/>
        <v>3.6769792467221407</v>
      </c>
      <c r="AL15" s="19">
        <f t="shared" si="3"/>
        <v>0</v>
      </c>
      <c r="AM15" s="19">
        <f t="shared" si="3"/>
        <v>3.6769792467221407</v>
      </c>
      <c r="AN15" s="21">
        <f t="shared" si="10"/>
        <v>9.4487769412156286</v>
      </c>
      <c r="AO15" s="21">
        <f t="shared" si="4"/>
        <v>16.085764517195663</v>
      </c>
      <c r="AP15" s="21">
        <f t="shared" si="4"/>
        <v>16.54559086047869</v>
      </c>
      <c r="AQ15" s="21">
        <f t="shared" si="4"/>
        <v>12.568910686628087</v>
      </c>
      <c r="AR15" s="21">
        <f t="shared" si="4"/>
        <v>20.435526828892918</v>
      </c>
      <c r="AS15" s="49">
        <f t="shared" si="11"/>
        <v>0.80036698796177985</v>
      </c>
      <c r="AT15" s="49">
        <f t="shared" si="5"/>
        <v>0.27251177535013177</v>
      </c>
      <c r="AU15" s="49">
        <f t="shared" si="5"/>
        <v>0.35454837558169428</v>
      </c>
      <c r="AV15" s="49">
        <f t="shared" si="5"/>
        <v>0.17955586695182982</v>
      </c>
      <c r="AW15" s="49">
        <f t="shared" si="5"/>
        <v>0.21895207316671481</v>
      </c>
      <c r="AX15" s="91"/>
    </row>
    <row r="16" spans="1:50" s="4" customFormat="1" x14ac:dyDescent="0.2">
      <c r="A16" s="83">
        <v>13</v>
      </c>
      <c r="B16" s="83">
        <v>11</v>
      </c>
      <c r="C16" s="83"/>
      <c r="D16" s="83"/>
      <c r="E16" s="19"/>
      <c r="F16" s="19"/>
      <c r="G16" s="19"/>
      <c r="H16" s="19"/>
      <c r="I16" s="19"/>
      <c r="J16" s="19"/>
      <c r="K16" s="19"/>
      <c r="L16" s="19"/>
      <c r="M16" s="19">
        <v>7039.9166666666661</v>
      </c>
      <c r="N16" s="82">
        <f t="shared" si="12"/>
        <v>199.91666666666606</v>
      </c>
      <c r="O16" s="19">
        <v>586.63888888888914</v>
      </c>
      <c r="P16" s="19">
        <v>2933.1944444444453</v>
      </c>
      <c r="Q16" s="19">
        <v>2346.6666666666665</v>
      </c>
      <c r="R16" s="19">
        <v>3520</v>
      </c>
      <c r="S16" s="19">
        <v>4693.333333333333</v>
      </c>
      <c r="T16" s="19">
        <f t="shared" si="6"/>
        <v>16.638888888888914</v>
      </c>
      <c r="U16" s="19">
        <f t="shared" si="6"/>
        <v>83.194444444444343</v>
      </c>
      <c r="V16" s="19">
        <f t="shared" si="6"/>
        <v>66.666666666666515</v>
      </c>
      <c r="W16" s="19">
        <f t="shared" si="6"/>
        <v>100</v>
      </c>
      <c r="X16" s="19">
        <f t="shared" si="6"/>
        <v>133.33333333333303</v>
      </c>
      <c r="Y16" s="19">
        <f t="shared" si="7"/>
        <v>0</v>
      </c>
      <c r="Z16" s="19">
        <f t="shared" si="1"/>
        <v>0</v>
      </c>
      <c r="AA16" s="19">
        <f t="shared" si="1"/>
        <v>0</v>
      </c>
      <c r="AB16" s="19">
        <f t="shared" si="1"/>
        <v>0</v>
      </c>
      <c r="AC16" s="19">
        <f t="shared" si="1"/>
        <v>0</v>
      </c>
      <c r="AD16" s="19">
        <f t="shared" si="8"/>
        <v>1.0502827114718425</v>
      </c>
      <c r="AE16" s="19">
        <f t="shared" si="2"/>
        <v>5.2514135573592142</v>
      </c>
      <c r="AF16" s="19">
        <f t="shared" si="2"/>
        <v>4.20113084588737</v>
      </c>
      <c r="AG16" s="19">
        <f t="shared" si="2"/>
        <v>6.3016962688310514</v>
      </c>
      <c r="AH16" s="19">
        <f t="shared" si="2"/>
        <v>8.4022616917747399</v>
      </c>
      <c r="AI16" s="19">
        <f t="shared" si="9"/>
        <v>7.9422751729198353</v>
      </c>
      <c r="AJ16" s="19">
        <f t="shared" si="3"/>
        <v>0</v>
      </c>
      <c r="AK16" s="19">
        <f t="shared" si="3"/>
        <v>3.9711375864599177</v>
      </c>
      <c r="AL16" s="19">
        <f t="shared" si="3"/>
        <v>0</v>
      </c>
      <c r="AM16" s="19">
        <f t="shared" si="3"/>
        <v>3.9711375864599177</v>
      </c>
      <c r="AN16" s="21">
        <f t="shared" si="10"/>
        <v>8.9925578843916778</v>
      </c>
      <c r="AO16" s="21">
        <f t="shared" si="4"/>
        <v>5.2514135573592142</v>
      </c>
      <c r="AP16" s="21">
        <f t="shared" si="4"/>
        <v>8.1722684323472876</v>
      </c>
      <c r="AQ16" s="21">
        <f t="shared" si="4"/>
        <v>6.3016962688310514</v>
      </c>
      <c r="AR16" s="21">
        <f t="shared" si="4"/>
        <v>12.373399278234658</v>
      </c>
      <c r="AS16" s="49">
        <f t="shared" si="11"/>
        <v>0.54045423011368932</v>
      </c>
      <c r="AT16" s="49">
        <f t="shared" si="5"/>
        <v>6.3122166298808666E-2</v>
      </c>
      <c r="AU16" s="49">
        <f t="shared" si="5"/>
        <v>0.12258402648520959</v>
      </c>
      <c r="AV16" s="49">
        <f t="shared" si="5"/>
        <v>6.3016962688310516E-2</v>
      </c>
      <c r="AW16" s="49">
        <f t="shared" si="5"/>
        <v>9.2800494586760138E-2</v>
      </c>
      <c r="AX16" s="91"/>
    </row>
    <row r="17" spans="1:50" s="4" customFormat="1" x14ac:dyDescent="0.2">
      <c r="A17" s="83">
        <v>14</v>
      </c>
      <c r="B17" s="83">
        <v>10</v>
      </c>
      <c r="C17" s="83"/>
      <c r="D17" s="83"/>
      <c r="E17" s="19"/>
      <c r="F17" s="19"/>
      <c r="G17" s="19"/>
      <c r="H17" s="19"/>
      <c r="I17" s="19"/>
      <c r="J17" s="19"/>
      <c r="K17" s="19"/>
      <c r="L17" s="19"/>
      <c r="M17" s="19">
        <v>7239.833333333333</v>
      </c>
      <c r="N17" s="82">
        <f t="shared" si="12"/>
        <v>199.91666666666697</v>
      </c>
      <c r="O17" s="19">
        <v>603.27777777777806</v>
      </c>
      <c r="P17" s="19">
        <v>3016.3888888888896</v>
      </c>
      <c r="Q17" s="19">
        <v>2413.333333333333</v>
      </c>
      <c r="R17" s="19">
        <v>3620</v>
      </c>
      <c r="S17" s="19">
        <v>4826.6666666666661</v>
      </c>
      <c r="T17" s="19">
        <f t="shared" si="6"/>
        <v>16.638888888888914</v>
      </c>
      <c r="U17" s="19">
        <f t="shared" si="6"/>
        <v>83.194444444444343</v>
      </c>
      <c r="V17" s="19">
        <f t="shared" si="6"/>
        <v>66.666666666666515</v>
      </c>
      <c r="W17" s="19">
        <f t="shared" si="6"/>
        <v>100</v>
      </c>
      <c r="X17" s="19">
        <f t="shared" si="6"/>
        <v>133.33333333333303</v>
      </c>
      <c r="Y17" s="19">
        <f t="shared" si="7"/>
        <v>0</v>
      </c>
      <c r="Z17" s="19">
        <f t="shared" si="1"/>
        <v>0</v>
      </c>
      <c r="AA17" s="19">
        <f t="shared" si="1"/>
        <v>0</v>
      </c>
      <c r="AB17" s="19">
        <f t="shared" si="1"/>
        <v>0</v>
      </c>
      <c r="AC17" s="19">
        <f t="shared" si="1"/>
        <v>0</v>
      </c>
      <c r="AD17" s="19">
        <f t="shared" si="8"/>
        <v>1.1343053283895888</v>
      </c>
      <c r="AE17" s="19">
        <f t="shared" si="2"/>
        <v>5.6715266419479491</v>
      </c>
      <c r="AF17" s="19">
        <f t="shared" si="2"/>
        <v>4.537221313558355</v>
      </c>
      <c r="AG17" s="19">
        <f t="shared" si="2"/>
        <v>6.8058319703375361</v>
      </c>
      <c r="AH17" s="19">
        <f t="shared" si="2"/>
        <v>9.07444262711671</v>
      </c>
      <c r="AI17" s="19">
        <f t="shared" si="9"/>
        <v>8.577657186753413</v>
      </c>
      <c r="AJ17" s="19">
        <f t="shared" si="3"/>
        <v>0</v>
      </c>
      <c r="AK17" s="19">
        <f t="shared" si="3"/>
        <v>4.2888285933767065</v>
      </c>
      <c r="AL17" s="19">
        <f t="shared" si="3"/>
        <v>0</v>
      </c>
      <c r="AM17" s="19">
        <f t="shared" si="3"/>
        <v>4.2888285933767065</v>
      </c>
      <c r="AN17" s="21">
        <f t="shared" si="10"/>
        <v>9.7119625151430018</v>
      </c>
      <c r="AO17" s="21">
        <f t="shared" si="4"/>
        <v>5.6715266419479491</v>
      </c>
      <c r="AP17" s="21">
        <f t="shared" si="4"/>
        <v>8.8260499069350615</v>
      </c>
      <c r="AQ17" s="21">
        <f t="shared" si="4"/>
        <v>6.8058319703375361</v>
      </c>
      <c r="AR17" s="21">
        <f t="shared" si="4"/>
        <v>13.363271220493417</v>
      </c>
      <c r="AS17" s="49">
        <f t="shared" si="11"/>
        <v>0.58369056852278389</v>
      </c>
      <c r="AT17" s="49">
        <f t="shared" si="5"/>
        <v>6.8171939602713325E-2</v>
      </c>
      <c r="AU17" s="49">
        <f t="shared" si="5"/>
        <v>0.13239074860402622</v>
      </c>
      <c r="AV17" s="49">
        <f t="shared" si="5"/>
        <v>6.8058319703375364E-2</v>
      </c>
      <c r="AW17" s="49">
        <f t="shared" si="5"/>
        <v>0.10022453415370085</v>
      </c>
      <c r="AX17" s="91"/>
    </row>
    <row r="18" spans="1:50" s="4" customFormat="1" x14ac:dyDescent="0.2">
      <c r="A18" s="83">
        <v>15</v>
      </c>
      <c r="B18" s="83">
        <v>9</v>
      </c>
      <c r="C18" s="83"/>
      <c r="D18" s="83"/>
      <c r="E18" s="19"/>
      <c r="F18" s="19"/>
      <c r="G18" s="19"/>
      <c r="H18" s="19"/>
      <c r="I18" s="19"/>
      <c r="J18" s="19"/>
      <c r="K18" s="19"/>
      <c r="L18" s="19"/>
      <c r="M18" s="19">
        <v>7439.75</v>
      </c>
      <c r="N18" s="82">
        <f t="shared" si="12"/>
        <v>199.91666666666697</v>
      </c>
      <c r="O18" s="19">
        <v>619.91666666666697</v>
      </c>
      <c r="P18" s="19">
        <v>3099.5833333333339</v>
      </c>
      <c r="Q18" s="19">
        <v>2479.9999999999995</v>
      </c>
      <c r="R18" s="19">
        <v>3720</v>
      </c>
      <c r="S18" s="19">
        <v>4959.9999999999991</v>
      </c>
      <c r="T18" s="19">
        <f t="shared" si="6"/>
        <v>16.638888888888914</v>
      </c>
      <c r="U18" s="19">
        <f t="shared" si="6"/>
        <v>83.194444444444343</v>
      </c>
      <c r="V18" s="19">
        <f t="shared" si="6"/>
        <v>66.666666666666515</v>
      </c>
      <c r="W18" s="19">
        <f t="shared" si="6"/>
        <v>100</v>
      </c>
      <c r="X18" s="19">
        <f t="shared" si="6"/>
        <v>133.33333333333303</v>
      </c>
      <c r="Y18" s="19">
        <f t="shared" si="7"/>
        <v>0</v>
      </c>
      <c r="Z18" s="19">
        <f t="shared" si="1"/>
        <v>0</v>
      </c>
      <c r="AA18" s="19">
        <f t="shared" si="1"/>
        <v>0</v>
      </c>
      <c r="AB18" s="19">
        <f t="shared" si="1"/>
        <v>0</v>
      </c>
      <c r="AC18" s="19">
        <f t="shared" si="1"/>
        <v>0</v>
      </c>
      <c r="AD18" s="19">
        <f t="shared" si="8"/>
        <v>1.2250497546607555</v>
      </c>
      <c r="AE18" s="19">
        <f t="shared" si="2"/>
        <v>6.125248773303781</v>
      </c>
      <c r="AF18" s="19">
        <f t="shared" si="2"/>
        <v>4.900199018643022</v>
      </c>
      <c r="AG18" s="19">
        <f t="shared" si="2"/>
        <v>7.3502985279645401</v>
      </c>
      <c r="AH18" s="19">
        <f t="shared" si="2"/>
        <v>9.800398037286044</v>
      </c>
      <c r="AI18" s="19">
        <f t="shared" si="9"/>
        <v>9.2638697616936838</v>
      </c>
      <c r="AJ18" s="19">
        <f t="shared" si="3"/>
        <v>0</v>
      </c>
      <c r="AK18" s="19">
        <f t="shared" si="3"/>
        <v>4.6319348808468419</v>
      </c>
      <c r="AL18" s="19">
        <f t="shared" si="3"/>
        <v>0</v>
      </c>
      <c r="AM18" s="19">
        <f t="shared" si="3"/>
        <v>4.6319348808468419</v>
      </c>
      <c r="AN18" s="21">
        <f t="shared" si="10"/>
        <v>10.488919516354438</v>
      </c>
      <c r="AO18" s="21">
        <f t="shared" si="4"/>
        <v>6.1252487733037801</v>
      </c>
      <c r="AP18" s="21">
        <f t="shared" si="4"/>
        <v>9.5321338994898639</v>
      </c>
      <c r="AQ18" s="21">
        <f t="shared" si="4"/>
        <v>7.3502985279645401</v>
      </c>
      <c r="AR18" s="21">
        <f t="shared" si="4"/>
        <v>14.432332918132886</v>
      </c>
      <c r="AS18" s="49">
        <f t="shared" si="11"/>
        <v>0.63038581400460636</v>
      </c>
      <c r="AT18" s="49">
        <f t="shared" si="5"/>
        <v>7.3625694770930339E-2</v>
      </c>
      <c r="AU18" s="49">
        <f t="shared" si="5"/>
        <v>0.14298200849234829</v>
      </c>
      <c r="AV18" s="49">
        <f t="shared" si="5"/>
        <v>7.3502985279645397E-2</v>
      </c>
      <c r="AW18" s="49">
        <f t="shared" si="5"/>
        <v>0.10824249688599689</v>
      </c>
      <c r="AX18" s="91"/>
    </row>
    <row r="19" spans="1:50" s="4" customFormat="1" x14ac:dyDescent="0.2">
      <c r="A19" s="83">
        <v>16</v>
      </c>
      <c r="B19" s="83">
        <v>8</v>
      </c>
      <c r="C19" s="83"/>
      <c r="D19" s="83"/>
      <c r="E19" s="19"/>
      <c r="F19" s="19"/>
      <c r="G19" s="19"/>
      <c r="H19" s="19"/>
      <c r="I19" s="19"/>
      <c r="J19" s="19"/>
      <c r="K19" s="19"/>
      <c r="L19" s="19"/>
      <c r="M19" s="19">
        <v>7639.6666666666661</v>
      </c>
      <c r="N19" s="82">
        <f t="shared" si="12"/>
        <v>199.91666666666606</v>
      </c>
      <c r="O19" s="19">
        <v>636.55555555555588</v>
      </c>
      <c r="P19" s="19">
        <v>3182.7777777777783</v>
      </c>
      <c r="Q19" s="19">
        <v>2546.6666666666661</v>
      </c>
      <c r="R19" s="19">
        <v>3820</v>
      </c>
      <c r="S19" s="19">
        <v>5093.3333333333321</v>
      </c>
      <c r="T19" s="19">
        <f t="shared" si="6"/>
        <v>16.638888888888914</v>
      </c>
      <c r="U19" s="19">
        <f t="shared" si="6"/>
        <v>83.194444444444343</v>
      </c>
      <c r="V19" s="19">
        <f t="shared" si="6"/>
        <v>66.666666666666515</v>
      </c>
      <c r="W19" s="19">
        <f t="shared" si="6"/>
        <v>100</v>
      </c>
      <c r="X19" s="19">
        <f t="shared" si="6"/>
        <v>133.33333333333303</v>
      </c>
      <c r="Y19" s="19">
        <f t="shared" si="7"/>
        <v>0</v>
      </c>
      <c r="Z19" s="19">
        <f t="shared" si="1"/>
        <v>0</v>
      </c>
      <c r="AA19" s="19">
        <f t="shared" si="1"/>
        <v>0</v>
      </c>
      <c r="AB19" s="19">
        <f t="shared" si="1"/>
        <v>0</v>
      </c>
      <c r="AC19" s="19">
        <f t="shared" si="1"/>
        <v>0</v>
      </c>
      <c r="AD19" s="19">
        <f t="shared" si="8"/>
        <v>1.3230537350336178</v>
      </c>
      <c r="AE19" s="19">
        <f t="shared" si="2"/>
        <v>6.6152686751680818</v>
      </c>
      <c r="AF19" s="19">
        <f t="shared" si="2"/>
        <v>5.2922149401344711</v>
      </c>
      <c r="AG19" s="19">
        <f t="shared" si="2"/>
        <v>7.9383224102017067</v>
      </c>
      <c r="AH19" s="19">
        <f t="shared" si="2"/>
        <v>10.584429880268942</v>
      </c>
      <c r="AI19" s="19">
        <f t="shared" si="9"/>
        <v>10.004979342629198</v>
      </c>
      <c r="AJ19" s="19">
        <f t="shared" si="3"/>
        <v>0</v>
      </c>
      <c r="AK19" s="19">
        <f t="shared" si="3"/>
        <v>5.0024896713145992</v>
      </c>
      <c r="AL19" s="19">
        <f t="shared" si="3"/>
        <v>0</v>
      </c>
      <c r="AM19" s="19">
        <f t="shared" si="3"/>
        <v>5.0024896713145992</v>
      </c>
      <c r="AN19" s="21">
        <f t="shared" si="10"/>
        <v>11.328033077662816</v>
      </c>
      <c r="AO19" s="21">
        <f t="shared" si="4"/>
        <v>6.6152686751680809</v>
      </c>
      <c r="AP19" s="21">
        <f t="shared" si="4"/>
        <v>10.29470461144907</v>
      </c>
      <c r="AQ19" s="21">
        <f t="shared" si="4"/>
        <v>7.9383224102017067</v>
      </c>
      <c r="AR19" s="21">
        <f t="shared" si="4"/>
        <v>15.586919551583541</v>
      </c>
      <c r="AS19" s="49">
        <f t="shared" si="11"/>
        <v>0.68081667912497623</v>
      </c>
      <c r="AT19" s="49">
        <f t="shared" si="5"/>
        <v>7.9515750352604747E-2</v>
      </c>
      <c r="AU19" s="49">
        <f t="shared" si="5"/>
        <v>0.15442056917173641</v>
      </c>
      <c r="AV19" s="49">
        <f t="shared" si="5"/>
        <v>7.9383224102017064E-2</v>
      </c>
      <c r="AW19" s="49">
        <f t="shared" si="5"/>
        <v>0.11690189663687682</v>
      </c>
      <c r="AX19" s="91"/>
    </row>
    <row r="20" spans="1:50" s="4" customFormat="1" x14ac:dyDescent="0.2">
      <c r="A20" s="83">
        <v>17</v>
      </c>
      <c r="B20" s="83">
        <v>7</v>
      </c>
      <c r="C20" s="83"/>
      <c r="D20" s="83"/>
      <c r="E20" s="19"/>
      <c r="F20" s="19"/>
      <c r="G20" s="19"/>
      <c r="H20" s="19"/>
      <c r="I20" s="19"/>
      <c r="J20" s="19"/>
      <c r="K20" s="19"/>
      <c r="L20" s="19"/>
      <c r="M20" s="19">
        <v>7839.5833333333321</v>
      </c>
      <c r="N20" s="82">
        <f t="shared" si="12"/>
        <v>199.91666666666606</v>
      </c>
      <c r="O20" s="19">
        <v>653.1944444444448</v>
      </c>
      <c r="P20" s="19">
        <v>3265.9722222222226</v>
      </c>
      <c r="Q20" s="19">
        <v>2613.3333333333326</v>
      </c>
      <c r="R20" s="19">
        <v>3920</v>
      </c>
      <c r="S20" s="19">
        <v>5226.6666666666652</v>
      </c>
      <c r="T20" s="19">
        <f t="shared" si="6"/>
        <v>16.638888888888914</v>
      </c>
      <c r="U20" s="19">
        <f t="shared" si="6"/>
        <v>83.194444444444343</v>
      </c>
      <c r="V20" s="19">
        <f t="shared" si="6"/>
        <v>66.666666666666515</v>
      </c>
      <c r="W20" s="19">
        <f t="shared" si="6"/>
        <v>100</v>
      </c>
      <c r="X20" s="19">
        <f t="shared" si="6"/>
        <v>133.33333333333303</v>
      </c>
      <c r="Y20" s="19">
        <f t="shared" si="7"/>
        <v>0</v>
      </c>
      <c r="Z20" s="19">
        <f t="shared" si="7"/>
        <v>0</v>
      </c>
      <c r="AA20" s="19">
        <f t="shared" si="7"/>
        <v>0</v>
      </c>
      <c r="AB20" s="19">
        <f t="shared" si="7"/>
        <v>0</v>
      </c>
      <c r="AC20" s="19">
        <f t="shared" si="7"/>
        <v>0</v>
      </c>
      <c r="AD20" s="19">
        <f t="shared" si="8"/>
        <v>1.4288980338363046</v>
      </c>
      <c r="AE20" s="19">
        <f t="shared" si="8"/>
        <v>7.1444901691815375</v>
      </c>
      <c r="AF20" s="19">
        <f t="shared" si="8"/>
        <v>5.7155921353452186</v>
      </c>
      <c r="AG20" s="19">
        <f t="shared" si="8"/>
        <v>8.5733882030178279</v>
      </c>
      <c r="AH20" s="19">
        <f t="shared" si="8"/>
        <v>11.431184270690437</v>
      </c>
      <c r="AI20" s="19">
        <f t="shared" si="9"/>
        <v>10.805377690039506</v>
      </c>
      <c r="AJ20" s="19">
        <f t="shared" si="9"/>
        <v>0</v>
      </c>
      <c r="AK20" s="19">
        <f t="shared" si="9"/>
        <v>5.4026888450197532</v>
      </c>
      <c r="AL20" s="19">
        <f t="shared" si="9"/>
        <v>0</v>
      </c>
      <c r="AM20" s="19">
        <f t="shared" si="9"/>
        <v>5.4026888450197532</v>
      </c>
      <c r="AN20" s="21">
        <f t="shared" si="10"/>
        <v>12.234275723875811</v>
      </c>
      <c r="AO20" s="21">
        <f t="shared" si="10"/>
        <v>7.1444901691815375</v>
      </c>
      <c r="AP20" s="21">
        <f t="shared" si="10"/>
        <v>11.118280980364972</v>
      </c>
      <c r="AQ20" s="21">
        <f t="shared" si="10"/>
        <v>8.5733882030178279</v>
      </c>
      <c r="AR20" s="21">
        <f t="shared" si="10"/>
        <v>16.83387311571019</v>
      </c>
      <c r="AS20" s="49">
        <f t="shared" si="11"/>
        <v>0.73528201345497246</v>
      </c>
      <c r="AT20" s="49">
        <f t="shared" si="11"/>
        <v>8.5877010380813246E-2</v>
      </c>
      <c r="AU20" s="49">
        <f t="shared" si="11"/>
        <v>0.16677421470547496</v>
      </c>
      <c r="AV20" s="49">
        <f t="shared" si="11"/>
        <v>8.5733882030178274E-2</v>
      </c>
      <c r="AW20" s="49">
        <f t="shared" si="11"/>
        <v>0.12625404836782672</v>
      </c>
      <c r="AX20" s="91"/>
    </row>
    <row r="21" spans="1:50" s="4" customFormat="1" x14ac:dyDescent="0.2">
      <c r="A21" s="83">
        <v>18</v>
      </c>
      <c r="B21" s="83">
        <v>6</v>
      </c>
      <c r="C21" s="83">
        <v>18</v>
      </c>
      <c r="D21" s="83"/>
      <c r="E21" s="19">
        <v>500</v>
      </c>
      <c r="F21" s="19"/>
      <c r="G21" s="19"/>
      <c r="H21" s="19">
        <v>20.833333333333332</v>
      </c>
      <c r="I21" s="19">
        <v>104.16666666666667</v>
      </c>
      <c r="J21" s="19">
        <v>83.333333333333329</v>
      </c>
      <c r="K21" s="19">
        <v>125</v>
      </c>
      <c r="L21" s="19">
        <v>166.66666666666666</v>
      </c>
      <c r="M21" s="19">
        <v>8040</v>
      </c>
      <c r="N21" s="82">
        <f t="shared" si="12"/>
        <v>200.41666666666788</v>
      </c>
      <c r="O21" s="19">
        <v>670.00000000000023</v>
      </c>
      <c r="P21" s="19">
        <v>3350</v>
      </c>
      <c r="Q21" s="19">
        <v>2680</v>
      </c>
      <c r="R21" s="19">
        <v>4020</v>
      </c>
      <c r="S21" s="19">
        <v>5360</v>
      </c>
      <c r="T21" s="19">
        <f t="shared" ref="T21:X53" si="13">O21-O20</f>
        <v>16.805555555555429</v>
      </c>
      <c r="U21" s="19">
        <f t="shared" si="13"/>
        <v>84.027777777777374</v>
      </c>
      <c r="V21" s="19">
        <f t="shared" si="13"/>
        <v>66.666666666667425</v>
      </c>
      <c r="W21" s="19">
        <f t="shared" si="13"/>
        <v>100</v>
      </c>
      <c r="X21" s="19">
        <f t="shared" si="13"/>
        <v>133.33333333333485</v>
      </c>
      <c r="Y21" s="19">
        <f t="shared" ref="Y21:AC36" si="14">IF($B32=0,0,(H$15/(1.08^($B32-1))-H$15/(1.08^($B32))))</f>
        <v>0</v>
      </c>
      <c r="Z21" s="19">
        <f t="shared" si="14"/>
        <v>0</v>
      </c>
      <c r="AA21" s="19">
        <f t="shared" si="14"/>
        <v>0</v>
      </c>
      <c r="AB21" s="19">
        <f t="shared" si="14"/>
        <v>0</v>
      </c>
      <c r="AC21" s="19">
        <f t="shared" si="14"/>
        <v>0</v>
      </c>
      <c r="AD21" s="19">
        <f t="shared" ref="AD21:AH36" si="15">IF($C38=0,0,(H$21/(1.08^($C38-1))-H$21/(1.08^($C38))))</f>
        <v>1.5432098765432123</v>
      </c>
      <c r="AE21" s="19">
        <f t="shared" si="15"/>
        <v>7.7160493827160508</v>
      </c>
      <c r="AF21" s="19">
        <f t="shared" si="15"/>
        <v>6.1728395061728492</v>
      </c>
      <c r="AG21" s="19">
        <f t="shared" si="15"/>
        <v>9.2592592592592666</v>
      </c>
      <c r="AH21" s="19">
        <f t="shared" si="15"/>
        <v>12.345679012345698</v>
      </c>
      <c r="AI21" s="19">
        <f t="shared" ref="AI21:AM36" si="16">IF($D44=0,0,(H$27/(1.08^($D44-1))-H$27/(1.08^($D44))))</f>
        <v>11.669807905242692</v>
      </c>
      <c r="AJ21" s="19">
        <f t="shared" si="16"/>
        <v>0</v>
      </c>
      <c r="AK21" s="19">
        <f t="shared" si="16"/>
        <v>5.834903952621346</v>
      </c>
      <c r="AL21" s="19">
        <f t="shared" si="16"/>
        <v>0</v>
      </c>
      <c r="AM21" s="19">
        <f t="shared" si="16"/>
        <v>5.834903952621346</v>
      </c>
      <c r="AN21" s="21">
        <f t="shared" si="10"/>
        <v>13.213017781785904</v>
      </c>
      <c r="AO21" s="21">
        <f t="shared" si="10"/>
        <v>7.7160493827160517</v>
      </c>
      <c r="AP21" s="21">
        <f t="shared" si="10"/>
        <v>12.007743458794195</v>
      </c>
      <c r="AQ21" s="21">
        <f t="shared" si="10"/>
        <v>9.2592592592592666</v>
      </c>
      <c r="AR21" s="21">
        <f t="shared" si="10"/>
        <v>18.180582964967044</v>
      </c>
      <c r="AS21" s="49">
        <f t="shared" si="11"/>
        <v>0.78622915726329934</v>
      </c>
      <c r="AT21" s="49">
        <f t="shared" si="11"/>
        <v>9.1827364554637747E-2</v>
      </c>
      <c r="AU21" s="49">
        <f t="shared" si="11"/>
        <v>0.18011615188191088</v>
      </c>
      <c r="AV21" s="49">
        <f t="shared" si="11"/>
        <v>9.2592592592592671E-2</v>
      </c>
      <c r="AW21" s="49">
        <f t="shared" si="11"/>
        <v>0.13635437223725128</v>
      </c>
      <c r="AX21" s="91"/>
    </row>
    <row r="22" spans="1:50" s="4" customFormat="1" x14ac:dyDescent="0.2">
      <c r="A22" s="83">
        <v>19</v>
      </c>
      <c r="B22" s="83">
        <v>5</v>
      </c>
      <c r="C22" s="83">
        <v>17</v>
      </c>
      <c r="D22" s="83"/>
      <c r="E22" s="19"/>
      <c r="F22" s="19"/>
      <c r="G22" s="19"/>
      <c r="H22" s="19"/>
      <c r="I22" s="19"/>
      <c r="J22" s="19"/>
      <c r="K22" s="19"/>
      <c r="L22" s="19"/>
      <c r="M22" s="19">
        <v>8159.916666666667</v>
      </c>
      <c r="N22" s="82">
        <f t="shared" si="12"/>
        <v>119.91666666666697</v>
      </c>
      <c r="O22" s="19">
        <v>679.97222222222251</v>
      </c>
      <c r="P22" s="19">
        <v>3399.8611111111113</v>
      </c>
      <c r="Q22" s="19">
        <v>2720</v>
      </c>
      <c r="R22" s="19">
        <v>4080</v>
      </c>
      <c r="S22" s="19">
        <v>5440</v>
      </c>
      <c r="T22" s="19">
        <f t="shared" si="13"/>
        <v>9.9722222222222854</v>
      </c>
      <c r="U22" s="19">
        <f t="shared" si="13"/>
        <v>49.861111111111313</v>
      </c>
      <c r="V22" s="19">
        <f t="shared" si="13"/>
        <v>40</v>
      </c>
      <c r="W22" s="19">
        <f t="shared" si="13"/>
        <v>60</v>
      </c>
      <c r="X22" s="19">
        <f t="shared" si="13"/>
        <v>80</v>
      </c>
      <c r="Y22" s="19">
        <f t="shared" si="14"/>
        <v>0</v>
      </c>
      <c r="Z22" s="19">
        <f t="shared" si="14"/>
        <v>0</v>
      </c>
      <c r="AA22" s="19">
        <f t="shared" si="14"/>
        <v>0</v>
      </c>
      <c r="AB22" s="19">
        <f t="shared" si="14"/>
        <v>0</v>
      </c>
      <c r="AC22" s="19">
        <f t="shared" si="14"/>
        <v>0</v>
      </c>
      <c r="AD22" s="19">
        <f t="shared" si="15"/>
        <v>0</v>
      </c>
      <c r="AE22" s="19">
        <f t="shared" si="15"/>
        <v>0</v>
      </c>
      <c r="AF22" s="19">
        <f t="shared" si="15"/>
        <v>0</v>
      </c>
      <c r="AG22" s="19">
        <f t="shared" si="15"/>
        <v>0</v>
      </c>
      <c r="AH22" s="19">
        <f t="shared" si="15"/>
        <v>0</v>
      </c>
      <c r="AI22" s="19">
        <f t="shared" si="16"/>
        <v>12.603392537662103</v>
      </c>
      <c r="AJ22" s="19">
        <f t="shared" si="16"/>
        <v>0</v>
      </c>
      <c r="AK22" s="19">
        <f t="shared" si="16"/>
        <v>6.3016962688310514</v>
      </c>
      <c r="AL22" s="19">
        <f t="shared" si="16"/>
        <v>0</v>
      </c>
      <c r="AM22" s="19">
        <f t="shared" si="16"/>
        <v>6.3016962688310514</v>
      </c>
      <c r="AN22" s="21">
        <f t="shared" si="10"/>
        <v>12.603392537662103</v>
      </c>
      <c r="AO22" s="21">
        <f t="shared" si="10"/>
        <v>0</v>
      </c>
      <c r="AP22" s="21">
        <f t="shared" si="10"/>
        <v>6.3016962688310514</v>
      </c>
      <c r="AQ22" s="21">
        <f t="shared" si="10"/>
        <v>0</v>
      </c>
      <c r="AR22" s="21">
        <f t="shared" si="10"/>
        <v>6.3016962688310514</v>
      </c>
      <c r="AS22" s="49">
        <f t="shared" si="11"/>
        <v>1.2638499480663867</v>
      </c>
      <c r="AT22" s="49">
        <f t="shared" si="11"/>
        <v>0</v>
      </c>
      <c r="AU22" s="49">
        <f t="shared" si="11"/>
        <v>0.1575424067207763</v>
      </c>
      <c r="AV22" s="49">
        <f t="shared" si="11"/>
        <v>0</v>
      </c>
      <c r="AW22" s="49">
        <f t="shared" si="11"/>
        <v>7.8771203360388148E-2</v>
      </c>
      <c r="AX22" s="91"/>
    </row>
    <row r="23" spans="1:50" s="4" customFormat="1" x14ac:dyDescent="0.2">
      <c r="A23" s="83">
        <v>20</v>
      </c>
      <c r="B23" s="83">
        <v>4</v>
      </c>
      <c r="C23" s="83">
        <v>16</v>
      </c>
      <c r="D23" s="83"/>
      <c r="E23" s="19"/>
      <c r="F23" s="19"/>
      <c r="G23" s="19"/>
      <c r="H23" s="19"/>
      <c r="I23" s="19"/>
      <c r="J23" s="19"/>
      <c r="K23" s="19"/>
      <c r="L23" s="19"/>
      <c r="M23" s="19">
        <v>8279.8333333333339</v>
      </c>
      <c r="N23" s="82">
        <f t="shared" si="12"/>
        <v>119.91666666666697</v>
      </c>
      <c r="O23" s="19">
        <v>689.9444444444448</v>
      </c>
      <c r="P23" s="19">
        <v>3449.7222222222226</v>
      </c>
      <c r="Q23" s="19">
        <v>2760</v>
      </c>
      <c r="R23" s="19">
        <v>4140</v>
      </c>
      <c r="S23" s="19">
        <v>5520</v>
      </c>
      <c r="T23" s="19">
        <f t="shared" si="13"/>
        <v>9.9722222222222854</v>
      </c>
      <c r="U23" s="19">
        <f t="shared" si="13"/>
        <v>49.861111111111313</v>
      </c>
      <c r="V23" s="19">
        <f t="shared" si="13"/>
        <v>40</v>
      </c>
      <c r="W23" s="19">
        <f t="shared" si="13"/>
        <v>60</v>
      </c>
      <c r="X23" s="19">
        <f t="shared" si="13"/>
        <v>80</v>
      </c>
      <c r="Y23" s="19">
        <f t="shared" si="14"/>
        <v>0</v>
      </c>
      <c r="Z23" s="19">
        <f t="shared" si="14"/>
        <v>0</v>
      </c>
      <c r="AA23" s="19">
        <f t="shared" si="14"/>
        <v>0</v>
      </c>
      <c r="AB23" s="19">
        <f t="shared" si="14"/>
        <v>0</v>
      </c>
      <c r="AC23" s="19">
        <f t="shared" si="14"/>
        <v>0</v>
      </c>
      <c r="AD23" s="19">
        <f t="shared" si="15"/>
        <v>0</v>
      </c>
      <c r="AE23" s="19">
        <f t="shared" si="15"/>
        <v>0</v>
      </c>
      <c r="AF23" s="19">
        <f t="shared" si="15"/>
        <v>0</v>
      </c>
      <c r="AG23" s="19">
        <f t="shared" si="15"/>
        <v>0</v>
      </c>
      <c r="AH23" s="19">
        <f t="shared" si="15"/>
        <v>0</v>
      </c>
      <c r="AI23" s="19">
        <f t="shared" si="16"/>
        <v>13.611663940675072</v>
      </c>
      <c r="AJ23" s="19">
        <f t="shared" si="16"/>
        <v>0</v>
      </c>
      <c r="AK23" s="19">
        <f t="shared" si="16"/>
        <v>6.8058319703375361</v>
      </c>
      <c r="AL23" s="19">
        <f t="shared" si="16"/>
        <v>0</v>
      </c>
      <c r="AM23" s="19">
        <f t="shared" si="16"/>
        <v>6.8058319703375361</v>
      </c>
      <c r="AN23" s="21">
        <f t="shared" si="10"/>
        <v>13.611663940675072</v>
      </c>
      <c r="AO23" s="21">
        <f t="shared" si="10"/>
        <v>0</v>
      </c>
      <c r="AP23" s="21">
        <f t="shared" si="10"/>
        <v>6.8058319703375361</v>
      </c>
      <c r="AQ23" s="21">
        <f t="shared" si="10"/>
        <v>0</v>
      </c>
      <c r="AR23" s="21">
        <f t="shared" si="10"/>
        <v>6.8058319703375361</v>
      </c>
      <c r="AS23" s="49">
        <f t="shared" si="11"/>
        <v>1.3649579439116977</v>
      </c>
      <c r="AT23" s="49">
        <f t="shared" si="11"/>
        <v>0</v>
      </c>
      <c r="AU23" s="49">
        <f t="shared" si="11"/>
        <v>0.1701457992584384</v>
      </c>
      <c r="AV23" s="49">
        <f t="shared" si="11"/>
        <v>0</v>
      </c>
      <c r="AW23" s="49">
        <f t="shared" si="11"/>
        <v>8.5072899629219198E-2</v>
      </c>
      <c r="AX23" s="91"/>
    </row>
    <row r="24" spans="1:50" s="4" customFormat="1" x14ac:dyDescent="0.2">
      <c r="A24" s="83">
        <v>21</v>
      </c>
      <c r="B24" s="83">
        <v>3</v>
      </c>
      <c r="C24" s="83">
        <v>15</v>
      </c>
      <c r="D24" s="83"/>
      <c r="E24" s="19"/>
      <c r="F24" s="19"/>
      <c r="G24" s="19"/>
      <c r="H24" s="19"/>
      <c r="I24" s="19"/>
      <c r="J24" s="19"/>
      <c r="K24" s="19"/>
      <c r="L24" s="19"/>
      <c r="M24" s="19">
        <v>8399.75</v>
      </c>
      <c r="N24" s="82">
        <f t="shared" si="12"/>
        <v>119.91666666666606</v>
      </c>
      <c r="O24" s="19">
        <v>699.91666666666708</v>
      </c>
      <c r="P24" s="19">
        <v>3499.5833333333339</v>
      </c>
      <c r="Q24" s="19">
        <v>2800</v>
      </c>
      <c r="R24" s="19">
        <v>4200</v>
      </c>
      <c r="S24" s="19">
        <v>5600</v>
      </c>
      <c r="T24" s="19">
        <f t="shared" si="13"/>
        <v>9.9722222222222854</v>
      </c>
      <c r="U24" s="19">
        <f t="shared" si="13"/>
        <v>49.861111111111313</v>
      </c>
      <c r="V24" s="19">
        <f t="shared" si="13"/>
        <v>40</v>
      </c>
      <c r="W24" s="19">
        <f t="shared" si="13"/>
        <v>60</v>
      </c>
      <c r="X24" s="19">
        <f t="shared" si="13"/>
        <v>80</v>
      </c>
      <c r="Y24" s="19">
        <f t="shared" si="14"/>
        <v>0</v>
      </c>
      <c r="Z24" s="19">
        <f t="shared" si="14"/>
        <v>0</v>
      </c>
      <c r="AA24" s="19">
        <f t="shared" si="14"/>
        <v>0</v>
      </c>
      <c r="AB24" s="19">
        <f t="shared" si="14"/>
        <v>0</v>
      </c>
      <c r="AC24" s="19">
        <f t="shared" si="14"/>
        <v>0</v>
      </c>
      <c r="AD24" s="19">
        <f t="shared" si="15"/>
        <v>0</v>
      </c>
      <c r="AE24" s="19">
        <f t="shared" si="15"/>
        <v>0</v>
      </c>
      <c r="AF24" s="19">
        <f t="shared" si="15"/>
        <v>0</v>
      </c>
      <c r="AG24" s="19">
        <f t="shared" si="15"/>
        <v>0</v>
      </c>
      <c r="AH24" s="19">
        <f t="shared" si="15"/>
        <v>0</v>
      </c>
      <c r="AI24" s="19">
        <f t="shared" si="16"/>
        <v>14.70059705592908</v>
      </c>
      <c r="AJ24" s="19">
        <f t="shared" si="16"/>
        <v>0</v>
      </c>
      <c r="AK24" s="19">
        <f t="shared" si="16"/>
        <v>7.3502985279645401</v>
      </c>
      <c r="AL24" s="19">
        <f t="shared" si="16"/>
        <v>0</v>
      </c>
      <c r="AM24" s="19">
        <f t="shared" si="16"/>
        <v>7.3502985279645401</v>
      </c>
      <c r="AN24" s="21">
        <f t="shared" si="10"/>
        <v>14.70059705592908</v>
      </c>
      <c r="AO24" s="21">
        <f t="shared" si="10"/>
        <v>0</v>
      </c>
      <c r="AP24" s="21">
        <f t="shared" si="10"/>
        <v>7.3502985279645401</v>
      </c>
      <c r="AQ24" s="21">
        <f t="shared" si="10"/>
        <v>0</v>
      </c>
      <c r="AR24" s="21">
        <f t="shared" si="10"/>
        <v>7.3502985279645401</v>
      </c>
      <c r="AS24" s="49">
        <f t="shared" si="11"/>
        <v>1.4741545794246338</v>
      </c>
      <c r="AT24" s="49">
        <f t="shared" si="11"/>
        <v>0</v>
      </c>
      <c r="AU24" s="49">
        <f t="shared" si="11"/>
        <v>0.18375746319911351</v>
      </c>
      <c r="AV24" s="49">
        <f t="shared" si="11"/>
        <v>0</v>
      </c>
      <c r="AW24" s="49">
        <f t="shared" si="11"/>
        <v>9.1878731599556757E-2</v>
      </c>
      <c r="AX24" s="91"/>
    </row>
    <row r="25" spans="1:50" s="4" customFormat="1" x14ac:dyDescent="0.2">
      <c r="A25" s="83">
        <v>22</v>
      </c>
      <c r="B25" s="83">
        <v>2</v>
      </c>
      <c r="C25" s="83">
        <v>14</v>
      </c>
      <c r="D25" s="83"/>
      <c r="E25" s="19"/>
      <c r="F25" s="19"/>
      <c r="G25" s="19"/>
      <c r="H25" s="19"/>
      <c r="I25" s="19"/>
      <c r="J25" s="19"/>
      <c r="K25" s="19"/>
      <c r="L25" s="19"/>
      <c r="M25" s="19">
        <v>8519.6666666666679</v>
      </c>
      <c r="N25" s="82">
        <f t="shared" si="12"/>
        <v>119.91666666666788</v>
      </c>
      <c r="O25" s="19">
        <v>709.88888888888937</v>
      </c>
      <c r="P25" s="19">
        <v>3549.4444444444453</v>
      </c>
      <c r="Q25" s="19">
        <v>2840</v>
      </c>
      <c r="R25" s="19">
        <v>4260</v>
      </c>
      <c r="S25" s="19">
        <v>5680</v>
      </c>
      <c r="T25" s="19">
        <f t="shared" si="13"/>
        <v>9.9722222222222854</v>
      </c>
      <c r="U25" s="19">
        <f t="shared" si="13"/>
        <v>49.861111111111313</v>
      </c>
      <c r="V25" s="19">
        <f t="shared" si="13"/>
        <v>40</v>
      </c>
      <c r="W25" s="19">
        <f t="shared" si="13"/>
        <v>60</v>
      </c>
      <c r="X25" s="19">
        <f t="shared" si="13"/>
        <v>80</v>
      </c>
      <c r="Y25" s="19">
        <f t="shared" si="14"/>
        <v>0</v>
      </c>
      <c r="Z25" s="19">
        <f t="shared" si="14"/>
        <v>0</v>
      </c>
      <c r="AA25" s="19">
        <f t="shared" si="14"/>
        <v>0</v>
      </c>
      <c r="AB25" s="19">
        <f t="shared" si="14"/>
        <v>0</v>
      </c>
      <c r="AC25" s="19">
        <f t="shared" si="14"/>
        <v>0</v>
      </c>
      <c r="AD25" s="19">
        <f t="shared" si="15"/>
        <v>0</v>
      </c>
      <c r="AE25" s="19">
        <f t="shared" si="15"/>
        <v>0</v>
      </c>
      <c r="AF25" s="19">
        <f t="shared" si="15"/>
        <v>0</v>
      </c>
      <c r="AG25" s="19">
        <f t="shared" si="15"/>
        <v>0</v>
      </c>
      <c r="AH25" s="19">
        <f t="shared" si="15"/>
        <v>0</v>
      </c>
      <c r="AI25" s="19">
        <f t="shared" si="16"/>
        <v>15.876644820403413</v>
      </c>
      <c r="AJ25" s="19">
        <f t="shared" si="16"/>
        <v>0</v>
      </c>
      <c r="AK25" s="19">
        <f t="shared" si="16"/>
        <v>7.9383224102017067</v>
      </c>
      <c r="AL25" s="19">
        <f t="shared" si="16"/>
        <v>0</v>
      </c>
      <c r="AM25" s="19">
        <f t="shared" si="16"/>
        <v>7.9383224102017067</v>
      </c>
      <c r="AN25" s="21">
        <f t="shared" si="10"/>
        <v>15.876644820403413</v>
      </c>
      <c r="AO25" s="21">
        <f t="shared" si="10"/>
        <v>0</v>
      </c>
      <c r="AP25" s="21">
        <f t="shared" si="10"/>
        <v>7.9383224102017067</v>
      </c>
      <c r="AQ25" s="21">
        <f t="shared" si="10"/>
        <v>0</v>
      </c>
      <c r="AR25" s="21">
        <f t="shared" si="10"/>
        <v>7.9383224102017067</v>
      </c>
      <c r="AS25" s="49">
        <f t="shared" si="11"/>
        <v>1.5920869457786051</v>
      </c>
      <c r="AT25" s="49">
        <f t="shared" si="11"/>
        <v>0</v>
      </c>
      <c r="AU25" s="49">
        <f t="shared" si="11"/>
        <v>0.19845806025504267</v>
      </c>
      <c r="AV25" s="49">
        <f t="shared" si="11"/>
        <v>0</v>
      </c>
      <c r="AW25" s="49">
        <f t="shared" si="11"/>
        <v>9.9229030127521337E-2</v>
      </c>
      <c r="AX25" s="91"/>
    </row>
    <row r="26" spans="1:50" s="4" customFormat="1" x14ac:dyDescent="0.2">
      <c r="A26" s="83">
        <v>23</v>
      </c>
      <c r="B26" s="83">
        <v>1</v>
      </c>
      <c r="C26" s="83">
        <v>13</v>
      </c>
      <c r="D26" s="83"/>
      <c r="E26" s="19"/>
      <c r="F26" s="19"/>
      <c r="G26" s="19"/>
      <c r="H26" s="19"/>
      <c r="I26" s="19"/>
      <c r="J26" s="19"/>
      <c r="K26" s="19"/>
      <c r="L26" s="19"/>
      <c r="M26" s="19">
        <v>8639.5833333333339</v>
      </c>
      <c r="N26" s="82">
        <f t="shared" si="12"/>
        <v>119.91666666666606</v>
      </c>
      <c r="O26" s="19">
        <v>719.86111111111165</v>
      </c>
      <c r="P26" s="19">
        <v>3599.3055555555566</v>
      </c>
      <c r="Q26" s="19">
        <v>2880</v>
      </c>
      <c r="R26" s="19">
        <v>4320</v>
      </c>
      <c r="S26" s="19">
        <v>5760</v>
      </c>
      <c r="T26" s="19">
        <f t="shared" si="13"/>
        <v>9.9722222222222854</v>
      </c>
      <c r="U26" s="19">
        <f t="shared" si="13"/>
        <v>49.861111111111313</v>
      </c>
      <c r="V26" s="19">
        <f t="shared" si="13"/>
        <v>40</v>
      </c>
      <c r="W26" s="19">
        <f t="shared" si="13"/>
        <v>60</v>
      </c>
      <c r="X26" s="19">
        <f t="shared" si="13"/>
        <v>80</v>
      </c>
      <c r="Y26" s="19">
        <f t="shared" si="14"/>
        <v>0</v>
      </c>
      <c r="Z26" s="19">
        <f t="shared" si="14"/>
        <v>0</v>
      </c>
      <c r="AA26" s="19">
        <f t="shared" si="14"/>
        <v>0</v>
      </c>
      <c r="AB26" s="19">
        <f t="shared" si="14"/>
        <v>0</v>
      </c>
      <c r="AC26" s="19">
        <f t="shared" si="14"/>
        <v>0</v>
      </c>
      <c r="AD26" s="19">
        <f t="shared" si="15"/>
        <v>0</v>
      </c>
      <c r="AE26" s="19">
        <f t="shared" si="15"/>
        <v>0</v>
      </c>
      <c r="AF26" s="19">
        <f t="shared" si="15"/>
        <v>0</v>
      </c>
      <c r="AG26" s="19">
        <f t="shared" si="15"/>
        <v>0</v>
      </c>
      <c r="AH26" s="19">
        <f t="shared" si="15"/>
        <v>0</v>
      </c>
      <c r="AI26" s="19">
        <f t="shared" si="16"/>
        <v>17.146776406035656</v>
      </c>
      <c r="AJ26" s="19">
        <f t="shared" si="16"/>
        <v>0</v>
      </c>
      <c r="AK26" s="19">
        <f t="shared" si="16"/>
        <v>8.5733882030178279</v>
      </c>
      <c r="AL26" s="19">
        <f t="shared" si="16"/>
        <v>0</v>
      </c>
      <c r="AM26" s="19">
        <f t="shared" si="16"/>
        <v>8.5733882030178279</v>
      </c>
      <c r="AN26" s="21">
        <f t="shared" si="10"/>
        <v>17.146776406035656</v>
      </c>
      <c r="AO26" s="21">
        <f t="shared" si="10"/>
        <v>0</v>
      </c>
      <c r="AP26" s="21">
        <f t="shared" si="10"/>
        <v>8.5733882030178279</v>
      </c>
      <c r="AQ26" s="21">
        <f t="shared" si="10"/>
        <v>0</v>
      </c>
      <c r="AR26" s="21">
        <f t="shared" si="10"/>
        <v>8.5733882030178279</v>
      </c>
      <c r="AS26" s="49">
        <f t="shared" si="11"/>
        <v>1.7194539014408905</v>
      </c>
      <c r="AT26" s="49">
        <f t="shared" si="11"/>
        <v>0</v>
      </c>
      <c r="AU26" s="49">
        <f t="shared" si="11"/>
        <v>0.21433470507544569</v>
      </c>
      <c r="AV26" s="49">
        <f t="shared" si="11"/>
        <v>0</v>
      </c>
      <c r="AW26" s="49">
        <f t="shared" si="11"/>
        <v>0.10716735253772285</v>
      </c>
      <c r="AX26" s="91"/>
    </row>
    <row r="27" spans="1:50" s="4" customFormat="1" x14ac:dyDescent="0.2">
      <c r="A27" s="83">
        <v>24</v>
      </c>
      <c r="B27" s="83">
        <v>0</v>
      </c>
      <c r="C27" s="83">
        <v>12</v>
      </c>
      <c r="D27" s="83">
        <v>24</v>
      </c>
      <c r="E27" s="19">
        <v>500</v>
      </c>
      <c r="F27" s="19"/>
      <c r="G27" s="19"/>
      <c r="H27" s="19">
        <v>250</v>
      </c>
      <c r="I27" s="19">
        <v>0</v>
      </c>
      <c r="J27" s="19">
        <v>125</v>
      </c>
      <c r="K27" s="19">
        <v>0</v>
      </c>
      <c r="L27" s="19">
        <v>125</v>
      </c>
      <c r="M27" s="19">
        <v>8760</v>
      </c>
      <c r="N27" s="82">
        <f t="shared" si="12"/>
        <v>120.41666666666606</v>
      </c>
      <c r="O27" s="19">
        <v>730.00000000000045</v>
      </c>
      <c r="P27" s="19">
        <v>3650.0000000000005</v>
      </c>
      <c r="Q27" s="19">
        <v>2920</v>
      </c>
      <c r="R27" s="19">
        <v>4380</v>
      </c>
      <c r="S27" s="19">
        <v>5840</v>
      </c>
      <c r="T27" s="19">
        <f t="shared" si="13"/>
        <v>10.1388888888888</v>
      </c>
      <c r="U27" s="19">
        <f t="shared" si="13"/>
        <v>50.694444444443889</v>
      </c>
      <c r="V27" s="19">
        <f t="shared" si="13"/>
        <v>40</v>
      </c>
      <c r="W27" s="19">
        <f t="shared" si="13"/>
        <v>60</v>
      </c>
      <c r="X27" s="19">
        <f t="shared" si="13"/>
        <v>80</v>
      </c>
      <c r="Y27" s="19">
        <f t="shared" si="14"/>
        <v>0</v>
      </c>
      <c r="Z27" s="19">
        <f t="shared" si="14"/>
        <v>0</v>
      </c>
      <c r="AA27" s="19">
        <f t="shared" si="14"/>
        <v>0</v>
      </c>
      <c r="AB27" s="19">
        <f t="shared" si="14"/>
        <v>0</v>
      </c>
      <c r="AC27" s="19">
        <f t="shared" si="14"/>
        <v>0</v>
      </c>
      <c r="AD27" s="19">
        <f t="shared" si="15"/>
        <v>0</v>
      </c>
      <c r="AE27" s="19">
        <f t="shared" si="15"/>
        <v>0</v>
      </c>
      <c r="AF27" s="19">
        <f t="shared" si="15"/>
        <v>0</v>
      </c>
      <c r="AG27" s="19">
        <f t="shared" si="15"/>
        <v>0</v>
      </c>
      <c r="AH27" s="19">
        <f t="shared" si="15"/>
        <v>0</v>
      </c>
      <c r="AI27" s="19">
        <f t="shared" si="16"/>
        <v>18.518518518518533</v>
      </c>
      <c r="AJ27" s="19">
        <f t="shared" si="16"/>
        <v>0</v>
      </c>
      <c r="AK27" s="19">
        <f t="shared" si="16"/>
        <v>9.2592592592592666</v>
      </c>
      <c r="AL27" s="19">
        <f t="shared" si="16"/>
        <v>0</v>
      </c>
      <c r="AM27" s="19">
        <f t="shared" si="16"/>
        <v>9.2592592592592666</v>
      </c>
      <c r="AN27" s="21">
        <f t="shared" si="10"/>
        <v>18.518518518518533</v>
      </c>
      <c r="AO27" s="21">
        <f t="shared" si="10"/>
        <v>0</v>
      </c>
      <c r="AP27" s="21">
        <f t="shared" si="10"/>
        <v>9.2592592592592666</v>
      </c>
      <c r="AQ27" s="21">
        <f t="shared" si="10"/>
        <v>0</v>
      </c>
      <c r="AR27" s="21">
        <f t="shared" si="10"/>
        <v>9.2592592592592666</v>
      </c>
      <c r="AS27" s="49">
        <f t="shared" si="11"/>
        <v>1.8264840182648576</v>
      </c>
      <c r="AT27" s="49">
        <f t="shared" si="11"/>
        <v>0</v>
      </c>
      <c r="AU27" s="49">
        <f t="shared" si="11"/>
        <v>0.23148148148148168</v>
      </c>
      <c r="AV27" s="49">
        <f t="shared" si="11"/>
        <v>0</v>
      </c>
      <c r="AW27" s="49">
        <f t="shared" si="11"/>
        <v>0.11574074074074084</v>
      </c>
      <c r="AX27" s="91"/>
    </row>
    <row r="28" spans="1:50" s="4" customFormat="1" x14ac:dyDescent="0.2">
      <c r="A28" s="83">
        <v>25</v>
      </c>
      <c r="B28" s="83">
        <v>0</v>
      </c>
      <c r="C28" s="83">
        <v>11</v>
      </c>
      <c r="D28" s="83">
        <v>23</v>
      </c>
      <c r="E28" s="19"/>
      <c r="F28" s="19"/>
      <c r="G28" s="19"/>
      <c r="H28" s="19"/>
      <c r="I28" s="19"/>
      <c r="J28" s="19"/>
      <c r="K28" s="19"/>
      <c r="L28" s="19"/>
      <c r="M28" s="19">
        <f>M27+120</f>
        <v>8880</v>
      </c>
      <c r="N28" s="82">
        <f t="shared" si="12"/>
        <v>120</v>
      </c>
      <c r="O28" s="19">
        <v>740.00000000000045</v>
      </c>
      <c r="P28" s="19">
        <v>3700.0000000000005</v>
      </c>
      <c r="Q28" s="19">
        <v>2960</v>
      </c>
      <c r="R28" s="19">
        <v>4440</v>
      </c>
      <c r="S28" s="19">
        <v>5920</v>
      </c>
      <c r="T28" s="19">
        <f t="shared" si="13"/>
        <v>10</v>
      </c>
      <c r="U28" s="19">
        <f t="shared" si="13"/>
        <v>50</v>
      </c>
      <c r="V28" s="19">
        <f t="shared" si="13"/>
        <v>40</v>
      </c>
      <c r="W28" s="19">
        <f t="shared" si="13"/>
        <v>60</v>
      </c>
      <c r="X28" s="19">
        <f t="shared" si="13"/>
        <v>80</v>
      </c>
      <c r="Y28" s="19">
        <f t="shared" si="14"/>
        <v>0</v>
      </c>
      <c r="Z28" s="19">
        <f t="shared" si="14"/>
        <v>0</v>
      </c>
      <c r="AA28" s="19">
        <f t="shared" si="14"/>
        <v>0</v>
      </c>
      <c r="AB28" s="19">
        <f t="shared" si="14"/>
        <v>0</v>
      </c>
      <c r="AC28" s="19">
        <f t="shared" si="14"/>
        <v>0</v>
      </c>
      <c r="AD28" s="19">
        <f t="shared" si="15"/>
        <v>0</v>
      </c>
      <c r="AE28" s="19">
        <f t="shared" si="15"/>
        <v>0</v>
      </c>
      <c r="AF28" s="19">
        <f t="shared" si="15"/>
        <v>0</v>
      </c>
      <c r="AG28" s="19">
        <f t="shared" si="15"/>
        <v>0</v>
      </c>
      <c r="AH28" s="19">
        <f t="shared" si="15"/>
        <v>0</v>
      </c>
      <c r="AI28" s="19">
        <f>IF($D51=0,0,(H$27/(1.08^($D51-1))-H$27/(1.08^($D51))))</f>
        <v>0</v>
      </c>
      <c r="AJ28" s="19">
        <f t="shared" si="16"/>
        <v>0</v>
      </c>
      <c r="AK28" s="19">
        <f t="shared" si="16"/>
        <v>0</v>
      </c>
      <c r="AL28" s="19">
        <f t="shared" si="16"/>
        <v>0</v>
      </c>
      <c r="AM28" s="19">
        <f t="shared" si="16"/>
        <v>0</v>
      </c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</row>
    <row r="29" spans="1:50" s="4" customFormat="1" x14ac:dyDescent="0.2">
      <c r="A29" s="83">
        <v>26</v>
      </c>
      <c r="B29" s="83">
        <v>0</v>
      </c>
      <c r="C29" s="83">
        <v>10</v>
      </c>
      <c r="D29" s="83">
        <v>22</v>
      </c>
      <c r="E29" s="19"/>
      <c r="F29" s="19"/>
      <c r="G29" s="19"/>
      <c r="H29" s="19"/>
      <c r="I29" s="19"/>
      <c r="J29" s="19"/>
      <c r="K29" s="19"/>
      <c r="L29" s="19"/>
      <c r="M29" s="19">
        <f t="shared" ref="M29:M53" si="17">M28+120</f>
        <v>9000</v>
      </c>
      <c r="N29" s="82">
        <f t="shared" si="12"/>
        <v>120</v>
      </c>
      <c r="O29" s="19">
        <v>750.00000000000045</v>
      </c>
      <c r="P29" s="19">
        <v>3750.0000000000005</v>
      </c>
      <c r="Q29" s="19">
        <v>3000.0000000000005</v>
      </c>
      <c r="R29" s="19">
        <v>4500</v>
      </c>
      <c r="S29" s="19">
        <v>6000.0000000000009</v>
      </c>
      <c r="T29" s="19">
        <f t="shared" si="13"/>
        <v>10</v>
      </c>
      <c r="U29" s="19">
        <f t="shared" si="13"/>
        <v>50</v>
      </c>
      <c r="V29" s="19">
        <f t="shared" si="13"/>
        <v>40.000000000000455</v>
      </c>
      <c r="W29" s="19">
        <f t="shared" si="13"/>
        <v>60</v>
      </c>
      <c r="X29" s="19">
        <f t="shared" si="13"/>
        <v>80.000000000000909</v>
      </c>
      <c r="Y29" s="19">
        <f t="shared" si="14"/>
        <v>0</v>
      </c>
      <c r="Z29" s="19">
        <f t="shared" si="14"/>
        <v>0</v>
      </c>
      <c r="AA29" s="19">
        <f t="shared" si="14"/>
        <v>0</v>
      </c>
      <c r="AB29" s="19">
        <f t="shared" si="14"/>
        <v>0</v>
      </c>
      <c r="AC29" s="19">
        <f t="shared" si="14"/>
        <v>0</v>
      </c>
      <c r="AD29" s="19">
        <f t="shared" si="15"/>
        <v>0</v>
      </c>
      <c r="AE29" s="19">
        <f t="shared" si="15"/>
        <v>0</v>
      </c>
      <c r="AF29" s="19">
        <f t="shared" si="15"/>
        <v>0</v>
      </c>
      <c r="AG29" s="19">
        <f t="shared" si="15"/>
        <v>0</v>
      </c>
      <c r="AH29" s="19">
        <f t="shared" si="15"/>
        <v>0</v>
      </c>
      <c r="AI29" s="19">
        <f t="shared" ref="AI29:AM39" si="18">IF($D52=0,0,(H$27/(1.08^($D52-1))-H$27/(1.08^($D52))))</f>
        <v>0</v>
      </c>
      <c r="AJ29" s="19">
        <f t="shared" si="16"/>
        <v>0</v>
      </c>
      <c r="AK29" s="19">
        <f t="shared" si="16"/>
        <v>0</v>
      </c>
      <c r="AL29" s="19">
        <f t="shared" si="16"/>
        <v>0</v>
      </c>
      <c r="AM29" s="19">
        <f t="shared" si="16"/>
        <v>0</v>
      </c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</row>
    <row r="30" spans="1:50" s="4" customFormat="1" x14ac:dyDescent="0.2">
      <c r="A30" s="83">
        <v>27</v>
      </c>
      <c r="B30" s="83">
        <v>0</v>
      </c>
      <c r="C30" s="83">
        <v>9</v>
      </c>
      <c r="D30" s="83">
        <v>21</v>
      </c>
      <c r="E30" s="19"/>
      <c r="F30" s="19"/>
      <c r="G30" s="19"/>
      <c r="H30" s="19"/>
      <c r="I30" s="19"/>
      <c r="J30" s="19"/>
      <c r="K30" s="19"/>
      <c r="L30" s="19"/>
      <c r="M30" s="19">
        <f t="shared" si="17"/>
        <v>9120</v>
      </c>
      <c r="N30" s="82">
        <f t="shared" si="12"/>
        <v>120</v>
      </c>
      <c r="O30" s="19">
        <v>760.00000000000045</v>
      </c>
      <c r="P30" s="19">
        <v>3800.0000000000005</v>
      </c>
      <c r="Q30" s="19">
        <v>3040.0000000000009</v>
      </c>
      <c r="R30" s="19">
        <v>4560</v>
      </c>
      <c r="S30" s="19">
        <v>6080.0000000000018</v>
      </c>
      <c r="T30" s="19">
        <f t="shared" si="13"/>
        <v>10</v>
      </c>
      <c r="U30" s="19">
        <f t="shared" si="13"/>
        <v>50</v>
      </c>
      <c r="V30" s="19">
        <f t="shared" si="13"/>
        <v>40.000000000000455</v>
      </c>
      <c r="W30" s="19">
        <f t="shared" si="13"/>
        <v>60</v>
      </c>
      <c r="X30" s="19">
        <f t="shared" si="13"/>
        <v>80.000000000000909</v>
      </c>
      <c r="Y30" s="19">
        <f t="shared" si="14"/>
        <v>0</v>
      </c>
      <c r="Z30" s="19">
        <f t="shared" si="14"/>
        <v>0</v>
      </c>
      <c r="AA30" s="19">
        <f t="shared" si="14"/>
        <v>0</v>
      </c>
      <c r="AB30" s="19">
        <f t="shared" si="14"/>
        <v>0</v>
      </c>
      <c r="AC30" s="19">
        <f t="shared" si="14"/>
        <v>0</v>
      </c>
      <c r="AD30" s="19">
        <f t="shared" si="15"/>
        <v>0</v>
      </c>
      <c r="AE30" s="19">
        <f t="shared" si="15"/>
        <v>0</v>
      </c>
      <c r="AF30" s="19">
        <f t="shared" si="15"/>
        <v>0</v>
      </c>
      <c r="AG30" s="19">
        <f t="shared" si="15"/>
        <v>0</v>
      </c>
      <c r="AH30" s="19">
        <f t="shared" si="15"/>
        <v>0</v>
      </c>
      <c r="AI30" s="19">
        <f t="shared" si="18"/>
        <v>0</v>
      </c>
      <c r="AJ30" s="19">
        <f t="shared" si="16"/>
        <v>0</v>
      </c>
      <c r="AK30" s="19">
        <f t="shared" si="16"/>
        <v>0</v>
      </c>
      <c r="AL30" s="19">
        <f t="shared" si="16"/>
        <v>0</v>
      </c>
      <c r="AM30" s="19">
        <f t="shared" si="16"/>
        <v>0</v>
      </c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</row>
    <row r="31" spans="1:50" s="4" customFormat="1" x14ac:dyDescent="0.2">
      <c r="A31" s="83">
        <v>28</v>
      </c>
      <c r="B31" s="83">
        <v>0</v>
      </c>
      <c r="C31" s="83">
        <v>8</v>
      </c>
      <c r="D31" s="83">
        <v>20</v>
      </c>
      <c r="E31" s="19"/>
      <c r="F31" s="19"/>
      <c r="G31" s="19"/>
      <c r="H31" s="19"/>
      <c r="I31" s="19"/>
      <c r="J31" s="19"/>
      <c r="K31" s="19"/>
      <c r="L31" s="19"/>
      <c r="M31" s="19">
        <f t="shared" si="17"/>
        <v>9240</v>
      </c>
      <c r="N31" s="82">
        <f t="shared" si="12"/>
        <v>120</v>
      </c>
      <c r="O31" s="19">
        <v>770.00000000000045</v>
      </c>
      <c r="P31" s="19">
        <v>3850.0000000000005</v>
      </c>
      <c r="Q31" s="19">
        <v>3080.0000000000009</v>
      </c>
      <c r="R31" s="19">
        <v>4620</v>
      </c>
      <c r="S31" s="19">
        <v>6160.0000000000018</v>
      </c>
      <c r="T31" s="19">
        <f t="shared" si="13"/>
        <v>10</v>
      </c>
      <c r="U31" s="19">
        <f t="shared" si="13"/>
        <v>50</v>
      </c>
      <c r="V31" s="19">
        <f t="shared" si="13"/>
        <v>40</v>
      </c>
      <c r="W31" s="19">
        <f t="shared" si="13"/>
        <v>60</v>
      </c>
      <c r="X31" s="19">
        <f t="shared" si="13"/>
        <v>80</v>
      </c>
      <c r="Y31" s="19">
        <f t="shared" si="14"/>
        <v>0</v>
      </c>
      <c r="Z31" s="19">
        <f t="shared" si="14"/>
        <v>0</v>
      </c>
      <c r="AA31" s="19">
        <f t="shared" si="14"/>
        <v>0</v>
      </c>
      <c r="AB31" s="19">
        <f t="shared" si="14"/>
        <v>0</v>
      </c>
      <c r="AC31" s="19">
        <f t="shared" si="14"/>
        <v>0</v>
      </c>
      <c r="AD31" s="19">
        <f t="shared" si="15"/>
        <v>0</v>
      </c>
      <c r="AE31" s="19">
        <f t="shared" si="15"/>
        <v>0</v>
      </c>
      <c r="AF31" s="19">
        <f t="shared" si="15"/>
        <v>0</v>
      </c>
      <c r="AG31" s="19">
        <f t="shared" si="15"/>
        <v>0</v>
      </c>
      <c r="AH31" s="19">
        <f t="shared" si="15"/>
        <v>0</v>
      </c>
      <c r="AI31" s="19">
        <f t="shared" si="18"/>
        <v>0</v>
      </c>
      <c r="AJ31" s="19">
        <f t="shared" si="16"/>
        <v>0</v>
      </c>
      <c r="AK31" s="19">
        <f t="shared" si="16"/>
        <v>0</v>
      </c>
      <c r="AL31" s="19">
        <f t="shared" si="16"/>
        <v>0</v>
      </c>
      <c r="AM31" s="19">
        <f t="shared" si="16"/>
        <v>0</v>
      </c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</row>
    <row r="32" spans="1:50" s="4" customFormat="1" x14ac:dyDescent="0.2">
      <c r="A32" s="83">
        <v>29</v>
      </c>
      <c r="B32" s="83">
        <v>0</v>
      </c>
      <c r="C32" s="83">
        <v>7</v>
      </c>
      <c r="D32" s="83">
        <v>19</v>
      </c>
      <c r="E32" s="19"/>
      <c r="F32" s="19"/>
      <c r="G32" s="19"/>
      <c r="H32" s="19"/>
      <c r="I32" s="19"/>
      <c r="J32" s="19"/>
      <c r="K32" s="19"/>
      <c r="L32" s="19"/>
      <c r="M32" s="19">
        <f t="shared" si="17"/>
        <v>9360</v>
      </c>
      <c r="N32" s="82">
        <f t="shared" si="12"/>
        <v>120</v>
      </c>
      <c r="O32" s="19">
        <v>780.00000000000045</v>
      </c>
      <c r="P32" s="19">
        <v>3900</v>
      </c>
      <c r="Q32" s="19">
        <v>3120.0000000000005</v>
      </c>
      <c r="R32" s="19">
        <v>4679.9999999999991</v>
      </c>
      <c r="S32" s="19">
        <v>6240.0000000000009</v>
      </c>
      <c r="T32" s="19">
        <f t="shared" si="13"/>
        <v>10</v>
      </c>
      <c r="U32" s="19">
        <f t="shared" si="13"/>
        <v>49.999999999999545</v>
      </c>
      <c r="V32" s="19">
        <f t="shared" si="13"/>
        <v>39.999999999999545</v>
      </c>
      <c r="W32" s="19">
        <f t="shared" si="13"/>
        <v>59.999999999999091</v>
      </c>
      <c r="X32" s="19">
        <f t="shared" si="13"/>
        <v>79.999999999999091</v>
      </c>
      <c r="Y32" s="19">
        <f t="shared" si="14"/>
        <v>0</v>
      </c>
      <c r="Z32" s="19">
        <f t="shared" si="14"/>
        <v>0</v>
      </c>
      <c r="AA32" s="19">
        <f t="shared" si="14"/>
        <v>0</v>
      </c>
      <c r="AB32" s="19">
        <f t="shared" si="14"/>
        <v>0</v>
      </c>
      <c r="AC32" s="19">
        <f t="shared" si="14"/>
        <v>0</v>
      </c>
      <c r="AD32" s="19">
        <f t="shared" si="15"/>
        <v>0</v>
      </c>
      <c r="AE32" s="19">
        <f t="shared" si="15"/>
        <v>0</v>
      </c>
      <c r="AF32" s="19">
        <f t="shared" si="15"/>
        <v>0</v>
      </c>
      <c r="AG32" s="19">
        <f t="shared" si="15"/>
        <v>0</v>
      </c>
      <c r="AH32" s="19">
        <f t="shared" si="15"/>
        <v>0</v>
      </c>
      <c r="AI32" s="19">
        <f t="shared" si="18"/>
        <v>0</v>
      </c>
      <c r="AJ32" s="19">
        <f t="shared" si="16"/>
        <v>0</v>
      </c>
      <c r="AK32" s="19">
        <f t="shared" si="16"/>
        <v>0</v>
      </c>
      <c r="AL32" s="19">
        <f t="shared" si="16"/>
        <v>0</v>
      </c>
      <c r="AM32" s="19">
        <f t="shared" si="16"/>
        <v>0</v>
      </c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</row>
    <row r="33" spans="1:50" s="4" customFormat="1" x14ac:dyDescent="0.2">
      <c r="A33" s="83">
        <v>30</v>
      </c>
      <c r="B33" s="83">
        <v>0</v>
      </c>
      <c r="C33" s="83">
        <v>6</v>
      </c>
      <c r="D33" s="83">
        <v>18</v>
      </c>
      <c r="E33" s="19"/>
      <c r="F33" s="19"/>
      <c r="G33" s="19"/>
      <c r="H33" s="19"/>
      <c r="I33" s="19"/>
      <c r="J33" s="19"/>
      <c r="K33" s="19"/>
      <c r="L33" s="19"/>
      <c r="M33" s="19">
        <f t="shared" si="17"/>
        <v>9480</v>
      </c>
      <c r="N33" s="82">
        <f t="shared" si="12"/>
        <v>120</v>
      </c>
      <c r="O33" s="19">
        <v>790.00000000000045</v>
      </c>
      <c r="P33" s="19">
        <v>3950</v>
      </c>
      <c r="Q33" s="19">
        <v>3160.0000000000005</v>
      </c>
      <c r="R33" s="19">
        <v>4739.9999999999991</v>
      </c>
      <c r="S33" s="19">
        <v>6320.0000000000009</v>
      </c>
      <c r="T33" s="19">
        <f t="shared" si="13"/>
        <v>10</v>
      </c>
      <c r="U33" s="19">
        <f t="shared" si="13"/>
        <v>50</v>
      </c>
      <c r="V33" s="19">
        <f t="shared" si="13"/>
        <v>40</v>
      </c>
      <c r="W33" s="19">
        <f t="shared" si="13"/>
        <v>60</v>
      </c>
      <c r="X33" s="19">
        <f t="shared" si="13"/>
        <v>80</v>
      </c>
      <c r="Y33" s="19">
        <f t="shared" si="14"/>
        <v>0</v>
      </c>
      <c r="Z33" s="19">
        <f t="shared" si="14"/>
        <v>0</v>
      </c>
      <c r="AA33" s="19">
        <f t="shared" si="14"/>
        <v>0</v>
      </c>
      <c r="AB33" s="19">
        <f t="shared" si="14"/>
        <v>0</v>
      </c>
      <c r="AC33" s="19">
        <f t="shared" si="14"/>
        <v>0</v>
      </c>
      <c r="AD33" s="19">
        <f t="shared" si="15"/>
        <v>0</v>
      </c>
      <c r="AE33" s="19">
        <f t="shared" si="15"/>
        <v>0</v>
      </c>
      <c r="AF33" s="19">
        <f t="shared" si="15"/>
        <v>0</v>
      </c>
      <c r="AG33" s="19">
        <f t="shared" si="15"/>
        <v>0</v>
      </c>
      <c r="AH33" s="19">
        <f t="shared" si="15"/>
        <v>0</v>
      </c>
      <c r="AI33" s="19">
        <f t="shared" si="18"/>
        <v>0</v>
      </c>
      <c r="AJ33" s="19">
        <f t="shared" si="16"/>
        <v>0</v>
      </c>
      <c r="AK33" s="19">
        <f t="shared" si="16"/>
        <v>0</v>
      </c>
      <c r="AL33" s="19">
        <f t="shared" si="16"/>
        <v>0</v>
      </c>
      <c r="AM33" s="19">
        <f t="shared" si="16"/>
        <v>0</v>
      </c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</row>
    <row r="34" spans="1:50" s="4" customFormat="1" x14ac:dyDescent="0.2">
      <c r="A34" s="83">
        <v>31</v>
      </c>
      <c r="B34" s="83">
        <v>0</v>
      </c>
      <c r="C34" s="83">
        <v>5</v>
      </c>
      <c r="D34" s="83">
        <v>17</v>
      </c>
      <c r="E34" s="19"/>
      <c r="F34" s="19"/>
      <c r="G34" s="19"/>
      <c r="H34" s="19"/>
      <c r="I34" s="19"/>
      <c r="J34" s="19"/>
      <c r="K34" s="19"/>
      <c r="L34" s="19"/>
      <c r="M34" s="19">
        <f t="shared" si="17"/>
        <v>9600</v>
      </c>
      <c r="N34" s="82">
        <f t="shared" si="12"/>
        <v>120</v>
      </c>
      <c r="O34" s="19">
        <v>800.00000000000045</v>
      </c>
      <c r="P34" s="19">
        <v>4000</v>
      </c>
      <c r="Q34" s="19">
        <v>3200.0000000000005</v>
      </c>
      <c r="R34" s="19">
        <v>4799.9999999999991</v>
      </c>
      <c r="S34" s="19">
        <v>6400.0000000000009</v>
      </c>
      <c r="T34" s="19">
        <f t="shared" si="13"/>
        <v>10</v>
      </c>
      <c r="U34" s="19">
        <f t="shared" si="13"/>
        <v>50</v>
      </c>
      <c r="V34" s="19">
        <f t="shared" si="13"/>
        <v>40</v>
      </c>
      <c r="W34" s="19">
        <f t="shared" si="13"/>
        <v>60</v>
      </c>
      <c r="X34" s="19">
        <f t="shared" si="13"/>
        <v>80</v>
      </c>
      <c r="Y34" s="19">
        <f t="shared" si="14"/>
        <v>0</v>
      </c>
      <c r="Z34" s="19">
        <f t="shared" si="14"/>
        <v>0</v>
      </c>
      <c r="AA34" s="19">
        <f t="shared" si="14"/>
        <v>0</v>
      </c>
      <c r="AB34" s="19">
        <f t="shared" si="14"/>
        <v>0</v>
      </c>
      <c r="AC34" s="19">
        <f t="shared" si="14"/>
        <v>0</v>
      </c>
      <c r="AD34" s="19">
        <f t="shared" si="15"/>
        <v>0</v>
      </c>
      <c r="AE34" s="19">
        <f t="shared" si="15"/>
        <v>0</v>
      </c>
      <c r="AF34" s="19">
        <f t="shared" si="15"/>
        <v>0</v>
      </c>
      <c r="AG34" s="19">
        <f t="shared" si="15"/>
        <v>0</v>
      </c>
      <c r="AH34" s="19">
        <f t="shared" si="15"/>
        <v>0</v>
      </c>
      <c r="AI34" s="19">
        <f t="shared" si="18"/>
        <v>0</v>
      </c>
      <c r="AJ34" s="19">
        <f t="shared" si="16"/>
        <v>0</v>
      </c>
      <c r="AK34" s="19">
        <f t="shared" si="16"/>
        <v>0</v>
      </c>
      <c r="AL34" s="19">
        <f t="shared" si="16"/>
        <v>0</v>
      </c>
      <c r="AM34" s="19">
        <f t="shared" si="16"/>
        <v>0</v>
      </c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</row>
    <row r="35" spans="1:50" s="4" customFormat="1" x14ac:dyDescent="0.2">
      <c r="A35" s="83">
        <v>32</v>
      </c>
      <c r="B35" s="83">
        <v>0</v>
      </c>
      <c r="C35" s="83">
        <v>4</v>
      </c>
      <c r="D35" s="83">
        <v>16</v>
      </c>
      <c r="E35" s="19"/>
      <c r="F35" s="19"/>
      <c r="G35" s="19"/>
      <c r="H35" s="19"/>
      <c r="I35" s="19"/>
      <c r="J35" s="19"/>
      <c r="K35" s="19"/>
      <c r="L35" s="19"/>
      <c r="M35" s="19">
        <f t="shared" si="17"/>
        <v>9720</v>
      </c>
      <c r="N35" s="82">
        <f t="shared" si="12"/>
        <v>120</v>
      </c>
      <c r="O35" s="19">
        <v>810.00000000000045</v>
      </c>
      <c r="P35" s="19">
        <v>4050</v>
      </c>
      <c r="Q35" s="19">
        <v>3240.0000000000005</v>
      </c>
      <c r="R35" s="19">
        <v>4859.9999999999991</v>
      </c>
      <c r="S35" s="19">
        <v>6480.0000000000009</v>
      </c>
      <c r="T35" s="19">
        <f t="shared" si="13"/>
        <v>10</v>
      </c>
      <c r="U35" s="19">
        <f t="shared" si="13"/>
        <v>50</v>
      </c>
      <c r="V35" s="19">
        <f t="shared" si="13"/>
        <v>40</v>
      </c>
      <c r="W35" s="19">
        <f t="shared" si="13"/>
        <v>60</v>
      </c>
      <c r="X35" s="19">
        <f t="shared" si="13"/>
        <v>80</v>
      </c>
      <c r="Y35" s="19">
        <f t="shared" si="14"/>
        <v>0</v>
      </c>
      <c r="Z35" s="19">
        <f t="shared" si="14"/>
        <v>0</v>
      </c>
      <c r="AA35" s="19">
        <f t="shared" si="14"/>
        <v>0</v>
      </c>
      <c r="AB35" s="19">
        <f t="shared" si="14"/>
        <v>0</v>
      </c>
      <c r="AC35" s="19">
        <f t="shared" si="14"/>
        <v>0</v>
      </c>
      <c r="AD35" s="19">
        <f t="shared" si="15"/>
        <v>0</v>
      </c>
      <c r="AE35" s="19">
        <f t="shared" si="15"/>
        <v>0</v>
      </c>
      <c r="AF35" s="19">
        <f t="shared" si="15"/>
        <v>0</v>
      </c>
      <c r="AG35" s="19">
        <f t="shared" si="15"/>
        <v>0</v>
      </c>
      <c r="AH35" s="19">
        <f t="shared" si="15"/>
        <v>0</v>
      </c>
      <c r="AI35" s="19">
        <f t="shared" si="18"/>
        <v>0</v>
      </c>
      <c r="AJ35" s="19">
        <f t="shared" si="16"/>
        <v>0</v>
      </c>
      <c r="AK35" s="19">
        <f t="shared" si="16"/>
        <v>0</v>
      </c>
      <c r="AL35" s="19">
        <f t="shared" si="16"/>
        <v>0</v>
      </c>
      <c r="AM35" s="19">
        <f t="shared" si="16"/>
        <v>0</v>
      </c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</row>
    <row r="36" spans="1:50" x14ac:dyDescent="0.2">
      <c r="A36" s="3">
        <v>33</v>
      </c>
      <c r="B36" s="3">
        <v>0</v>
      </c>
      <c r="C36" s="3">
        <v>3</v>
      </c>
      <c r="D36" s="3">
        <v>15</v>
      </c>
      <c r="M36" s="14">
        <f t="shared" si="17"/>
        <v>9840</v>
      </c>
      <c r="N36" s="5">
        <f t="shared" si="12"/>
        <v>120</v>
      </c>
      <c r="O36" s="19">
        <v>820.00000000000045</v>
      </c>
      <c r="P36" s="19">
        <v>4100</v>
      </c>
      <c r="Q36" s="19">
        <v>3280.0000000000005</v>
      </c>
      <c r="R36" s="19">
        <v>4919.9999999999991</v>
      </c>
      <c r="S36" s="19">
        <v>6560.0000000000009</v>
      </c>
      <c r="T36" s="14">
        <f t="shared" si="13"/>
        <v>10</v>
      </c>
      <c r="U36" s="14">
        <f t="shared" si="13"/>
        <v>50</v>
      </c>
      <c r="V36" s="14">
        <f t="shared" si="13"/>
        <v>40</v>
      </c>
      <c r="W36" s="14">
        <f t="shared" si="13"/>
        <v>60</v>
      </c>
      <c r="X36" s="14">
        <f t="shared" si="13"/>
        <v>80</v>
      </c>
      <c r="Y36" s="14">
        <f t="shared" si="14"/>
        <v>0</v>
      </c>
      <c r="Z36" s="14">
        <f t="shared" si="14"/>
        <v>0</v>
      </c>
      <c r="AA36" s="14">
        <f t="shared" si="14"/>
        <v>0</v>
      </c>
      <c r="AB36" s="14">
        <f t="shared" si="14"/>
        <v>0</v>
      </c>
      <c r="AC36" s="14">
        <f t="shared" si="14"/>
        <v>0</v>
      </c>
      <c r="AD36" s="14">
        <f t="shared" si="15"/>
        <v>0</v>
      </c>
      <c r="AE36" s="14">
        <f t="shared" si="15"/>
        <v>0</v>
      </c>
      <c r="AF36" s="14">
        <f t="shared" si="15"/>
        <v>0</v>
      </c>
      <c r="AG36" s="14">
        <f t="shared" si="15"/>
        <v>0</v>
      </c>
      <c r="AH36" s="14">
        <f t="shared" si="15"/>
        <v>0</v>
      </c>
      <c r="AI36" s="14">
        <f t="shared" si="18"/>
        <v>0</v>
      </c>
      <c r="AJ36" s="14">
        <f t="shared" si="16"/>
        <v>0</v>
      </c>
      <c r="AK36" s="14">
        <f t="shared" si="16"/>
        <v>0</v>
      </c>
      <c r="AL36" s="14">
        <f t="shared" si="16"/>
        <v>0</v>
      </c>
      <c r="AM36" s="14">
        <f t="shared" si="16"/>
        <v>0</v>
      </c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x14ac:dyDescent="0.2">
      <c r="A37" s="3">
        <v>34</v>
      </c>
      <c r="B37" s="3">
        <v>0</v>
      </c>
      <c r="C37" s="3">
        <v>2</v>
      </c>
      <c r="D37" s="3">
        <v>14</v>
      </c>
      <c r="M37" s="14">
        <f t="shared" si="17"/>
        <v>9960</v>
      </c>
      <c r="N37" s="5">
        <f t="shared" si="12"/>
        <v>120</v>
      </c>
      <c r="O37" s="19">
        <v>830.00000000000045</v>
      </c>
      <c r="P37" s="19">
        <v>4150</v>
      </c>
      <c r="Q37" s="19">
        <v>3320.0000000000005</v>
      </c>
      <c r="R37" s="19">
        <v>4979.9999999999991</v>
      </c>
      <c r="S37" s="19">
        <v>6640.0000000000009</v>
      </c>
      <c r="T37" s="14">
        <f t="shared" si="13"/>
        <v>10</v>
      </c>
      <c r="U37" s="14">
        <f t="shared" si="13"/>
        <v>50</v>
      </c>
      <c r="V37" s="14">
        <f t="shared" si="13"/>
        <v>40</v>
      </c>
      <c r="W37" s="14">
        <f t="shared" si="13"/>
        <v>60</v>
      </c>
      <c r="X37" s="14">
        <f t="shared" si="13"/>
        <v>80</v>
      </c>
      <c r="Y37" s="14">
        <f t="shared" ref="Y37:AC52" si="19">IF($B48=0,0,(H$15/(1.08^($B48-1))-H$15/(1.08^($B48))))</f>
        <v>0</v>
      </c>
      <c r="Z37" s="14">
        <f t="shared" si="19"/>
        <v>0</v>
      </c>
      <c r="AA37" s="14">
        <f t="shared" si="19"/>
        <v>0</v>
      </c>
      <c r="AB37" s="14">
        <f t="shared" si="19"/>
        <v>0</v>
      </c>
      <c r="AC37" s="14">
        <f t="shared" si="19"/>
        <v>0</v>
      </c>
      <c r="AD37" s="14">
        <f t="shared" ref="AD37:AH52" si="20">IF($C54=0,0,(H$21/(1.08^($C54-1))-H$21/(1.08^($C54))))</f>
        <v>0</v>
      </c>
      <c r="AE37" s="14">
        <f t="shared" si="20"/>
        <v>0</v>
      </c>
      <c r="AF37" s="14">
        <f t="shared" si="20"/>
        <v>0</v>
      </c>
      <c r="AG37" s="14">
        <f t="shared" si="20"/>
        <v>0</v>
      </c>
      <c r="AH37" s="14">
        <f t="shared" si="20"/>
        <v>0</v>
      </c>
      <c r="AI37" s="14">
        <f t="shared" si="18"/>
        <v>0</v>
      </c>
      <c r="AJ37" s="14">
        <f t="shared" si="18"/>
        <v>0</v>
      </c>
      <c r="AK37" s="14">
        <f t="shared" si="18"/>
        <v>0</v>
      </c>
      <c r="AL37" s="14">
        <f t="shared" si="18"/>
        <v>0</v>
      </c>
      <c r="AM37" s="14">
        <f t="shared" si="18"/>
        <v>0</v>
      </c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x14ac:dyDescent="0.2">
      <c r="A38" s="3">
        <v>35</v>
      </c>
      <c r="B38" s="3">
        <v>0</v>
      </c>
      <c r="C38" s="3">
        <v>1</v>
      </c>
      <c r="D38" s="3">
        <v>13</v>
      </c>
      <c r="M38" s="14">
        <f t="shared" si="17"/>
        <v>10080</v>
      </c>
      <c r="N38" s="5">
        <f t="shared" si="12"/>
        <v>120</v>
      </c>
      <c r="O38" s="19">
        <v>840.00000000000034</v>
      </c>
      <c r="P38" s="19">
        <v>4199.9999999999991</v>
      </c>
      <c r="Q38" s="19">
        <v>3360</v>
      </c>
      <c r="R38" s="19">
        <v>5039.9999999999991</v>
      </c>
      <c r="S38" s="19">
        <v>6720</v>
      </c>
      <c r="T38" s="14">
        <f t="shared" si="13"/>
        <v>9.9999999999998863</v>
      </c>
      <c r="U38" s="14">
        <f t="shared" si="13"/>
        <v>49.999999999999091</v>
      </c>
      <c r="V38" s="14">
        <f t="shared" si="13"/>
        <v>39.999999999999545</v>
      </c>
      <c r="W38" s="14">
        <f t="shared" si="13"/>
        <v>60</v>
      </c>
      <c r="X38" s="14">
        <f t="shared" si="13"/>
        <v>79.999999999999091</v>
      </c>
      <c r="Y38" s="14">
        <f t="shared" si="19"/>
        <v>0</v>
      </c>
      <c r="Z38" s="14">
        <f t="shared" si="19"/>
        <v>0</v>
      </c>
      <c r="AA38" s="14">
        <f t="shared" si="19"/>
        <v>0</v>
      </c>
      <c r="AB38" s="14">
        <f t="shared" si="19"/>
        <v>0</v>
      </c>
      <c r="AC38" s="14">
        <f t="shared" si="19"/>
        <v>0</v>
      </c>
      <c r="AD38" s="14">
        <f t="shared" si="20"/>
        <v>0</v>
      </c>
      <c r="AE38" s="14">
        <f t="shared" si="20"/>
        <v>0</v>
      </c>
      <c r="AF38" s="14">
        <f t="shared" si="20"/>
        <v>0</v>
      </c>
      <c r="AG38" s="14">
        <f t="shared" si="20"/>
        <v>0</v>
      </c>
      <c r="AH38" s="14">
        <f t="shared" si="20"/>
        <v>0</v>
      </c>
      <c r="AI38" s="14">
        <f t="shared" si="18"/>
        <v>0</v>
      </c>
      <c r="AJ38" s="14">
        <f t="shared" si="18"/>
        <v>0</v>
      </c>
      <c r="AK38" s="14">
        <f t="shared" si="18"/>
        <v>0</v>
      </c>
      <c r="AL38" s="14">
        <f t="shared" si="18"/>
        <v>0</v>
      </c>
      <c r="AM38" s="14">
        <f t="shared" si="18"/>
        <v>0</v>
      </c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x14ac:dyDescent="0.2">
      <c r="A39" s="3">
        <v>36</v>
      </c>
      <c r="B39" s="3">
        <v>0</v>
      </c>
      <c r="C39" s="3">
        <v>0</v>
      </c>
      <c r="D39" s="3">
        <v>12</v>
      </c>
      <c r="M39" s="14">
        <f t="shared" si="17"/>
        <v>10200</v>
      </c>
      <c r="N39" s="5">
        <f t="shared" si="12"/>
        <v>120</v>
      </c>
      <c r="O39" s="19">
        <v>850.00000000000034</v>
      </c>
      <c r="P39" s="19">
        <v>4249.9999999999991</v>
      </c>
      <c r="Q39" s="19">
        <v>3400</v>
      </c>
      <c r="R39" s="19">
        <v>5099.9999999999991</v>
      </c>
      <c r="S39" s="19">
        <v>6800</v>
      </c>
      <c r="T39" s="14">
        <f t="shared" si="13"/>
        <v>10</v>
      </c>
      <c r="U39" s="14">
        <f t="shared" si="13"/>
        <v>50</v>
      </c>
      <c r="V39" s="14">
        <f t="shared" si="13"/>
        <v>40</v>
      </c>
      <c r="W39" s="14">
        <f t="shared" si="13"/>
        <v>60</v>
      </c>
      <c r="X39" s="14">
        <f t="shared" si="13"/>
        <v>80</v>
      </c>
      <c r="Y39" s="14">
        <f t="shared" si="19"/>
        <v>0</v>
      </c>
      <c r="Z39" s="14">
        <f t="shared" si="19"/>
        <v>0</v>
      </c>
      <c r="AA39" s="14">
        <f t="shared" si="19"/>
        <v>0</v>
      </c>
      <c r="AB39" s="14">
        <f t="shared" si="19"/>
        <v>0</v>
      </c>
      <c r="AC39" s="14">
        <f t="shared" si="19"/>
        <v>0</v>
      </c>
      <c r="AD39" s="14">
        <f t="shared" si="20"/>
        <v>0</v>
      </c>
      <c r="AE39" s="14">
        <f t="shared" si="20"/>
        <v>0</v>
      </c>
      <c r="AF39" s="14">
        <f t="shared" si="20"/>
        <v>0</v>
      </c>
      <c r="AG39" s="14">
        <f t="shared" si="20"/>
        <v>0</v>
      </c>
      <c r="AH39" s="14">
        <f t="shared" si="20"/>
        <v>0</v>
      </c>
      <c r="AI39" s="14">
        <f t="shared" si="18"/>
        <v>0</v>
      </c>
      <c r="AJ39" s="14">
        <f t="shared" si="18"/>
        <v>0</v>
      </c>
      <c r="AK39" s="14">
        <f t="shared" si="18"/>
        <v>0</v>
      </c>
      <c r="AL39" s="14">
        <f t="shared" si="18"/>
        <v>0</v>
      </c>
      <c r="AM39" s="14">
        <f t="shared" si="18"/>
        <v>0</v>
      </c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x14ac:dyDescent="0.2">
      <c r="A40" s="3">
        <v>37</v>
      </c>
      <c r="B40" s="3">
        <v>0</v>
      </c>
      <c r="C40" s="3">
        <v>0</v>
      </c>
      <c r="D40" s="3">
        <v>11</v>
      </c>
      <c r="M40" s="14">
        <f t="shared" si="17"/>
        <v>10320</v>
      </c>
      <c r="N40" s="5">
        <f t="shared" si="12"/>
        <v>120</v>
      </c>
      <c r="O40" s="19">
        <v>860.00000000000034</v>
      </c>
      <c r="P40" s="19">
        <v>4299.9999999999991</v>
      </c>
      <c r="Q40" s="19">
        <v>3440</v>
      </c>
      <c r="R40" s="19">
        <v>5159.9999999999991</v>
      </c>
      <c r="S40" s="19">
        <v>6880</v>
      </c>
      <c r="T40" s="14">
        <f t="shared" si="13"/>
        <v>10</v>
      </c>
      <c r="U40" s="14">
        <f t="shared" si="13"/>
        <v>50</v>
      </c>
      <c r="V40" s="14">
        <f t="shared" si="13"/>
        <v>40</v>
      </c>
      <c r="W40" s="14">
        <f t="shared" si="13"/>
        <v>60</v>
      </c>
      <c r="X40" s="14">
        <f t="shared" si="13"/>
        <v>80</v>
      </c>
      <c r="Y40" s="14">
        <f t="shared" si="19"/>
        <v>0</v>
      </c>
      <c r="Z40" s="14">
        <f t="shared" si="19"/>
        <v>0</v>
      </c>
      <c r="AA40" s="14">
        <f t="shared" si="19"/>
        <v>0</v>
      </c>
      <c r="AB40" s="14">
        <f t="shared" si="19"/>
        <v>0</v>
      </c>
      <c r="AC40" s="14">
        <f t="shared" si="19"/>
        <v>0</v>
      </c>
      <c r="AD40" s="14">
        <f t="shared" si="20"/>
        <v>0</v>
      </c>
      <c r="AE40" s="14">
        <f t="shared" si="20"/>
        <v>0</v>
      </c>
      <c r="AF40" s="14">
        <f t="shared" si="20"/>
        <v>0</v>
      </c>
      <c r="AG40" s="14">
        <f t="shared" si="20"/>
        <v>0</v>
      </c>
      <c r="AH40" s="14">
        <f t="shared" si="20"/>
        <v>0</v>
      </c>
      <c r="AI40" s="14">
        <f t="shared" ref="AI40:AM53" si="21">IF($D63=0,0,(H$21/(1.08^($D63-1))-H$21/(1.08^($D63))))</f>
        <v>0</v>
      </c>
      <c r="AJ40" s="14">
        <f t="shared" si="21"/>
        <v>0</v>
      </c>
      <c r="AK40" s="14">
        <f t="shared" si="21"/>
        <v>0</v>
      </c>
      <c r="AL40" s="14">
        <f t="shared" si="21"/>
        <v>0</v>
      </c>
      <c r="AM40" s="14">
        <f t="shared" si="21"/>
        <v>0</v>
      </c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x14ac:dyDescent="0.2">
      <c r="A41" s="3">
        <v>38</v>
      </c>
      <c r="B41" s="3">
        <v>0</v>
      </c>
      <c r="C41" s="3">
        <v>0</v>
      </c>
      <c r="D41" s="3">
        <v>10</v>
      </c>
      <c r="M41" s="14">
        <f t="shared" si="17"/>
        <v>10440</v>
      </c>
      <c r="N41" s="5">
        <f t="shared" si="12"/>
        <v>120</v>
      </c>
      <c r="O41" s="19">
        <v>870.00000000000034</v>
      </c>
      <c r="P41" s="19">
        <v>4349.9999999999991</v>
      </c>
      <c r="Q41" s="19">
        <v>3480</v>
      </c>
      <c r="R41" s="19">
        <v>5219.9999999999991</v>
      </c>
      <c r="S41" s="19">
        <v>6960</v>
      </c>
      <c r="T41" s="14">
        <f t="shared" si="13"/>
        <v>10</v>
      </c>
      <c r="U41" s="14">
        <f t="shared" si="13"/>
        <v>50</v>
      </c>
      <c r="V41" s="14">
        <f t="shared" si="13"/>
        <v>40</v>
      </c>
      <c r="W41" s="14">
        <f t="shared" si="13"/>
        <v>60</v>
      </c>
      <c r="X41" s="14">
        <f t="shared" si="13"/>
        <v>80</v>
      </c>
      <c r="Y41" s="14">
        <f t="shared" si="19"/>
        <v>0</v>
      </c>
      <c r="Z41" s="14">
        <f t="shared" si="19"/>
        <v>0</v>
      </c>
      <c r="AA41" s="14">
        <f t="shared" si="19"/>
        <v>0</v>
      </c>
      <c r="AB41" s="14">
        <f t="shared" si="19"/>
        <v>0</v>
      </c>
      <c r="AC41" s="14">
        <f t="shared" si="19"/>
        <v>0</v>
      </c>
      <c r="AD41" s="14">
        <f t="shared" si="20"/>
        <v>0</v>
      </c>
      <c r="AE41" s="14">
        <f t="shared" si="20"/>
        <v>0</v>
      </c>
      <c r="AF41" s="14">
        <f t="shared" si="20"/>
        <v>0</v>
      </c>
      <c r="AG41" s="14">
        <f t="shared" si="20"/>
        <v>0</v>
      </c>
      <c r="AH41" s="14">
        <f t="shared" si="20"/>
        <v>0</v>
      </c>
      <c r="AI41" s="14">
        <f t="shared" si="21"/>
        <v>0</v>
      </c>
      <c r="AJ41" s="14">
        <f t="shared" si="21"/>
        <v>0</v>
      </c>
      <c r="AK41" s="14">
        <f t="shared" si="21"/>
        <v>0</v>
      </c>
      <c r="AL41" s="14">
        <f t="shared" si="21"/>
        <v>0</v>
      </c>
      <c r="AM41" s="14">
        <f t="shared" si="21"/>
        <v>0</v>
      </c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x14ac:dyDescent="0.2">
      <c r="A42" s="3">
        <v>39</v>
      </c>
      <c r="B42" s="3">
        <v>0</v>
      </c>
      <c r="C42" s="3">
        <v>0</v>
      </c>
      <c r="D42" s="3">
        <v>9</v>
      </c>
      <c r="M42" s="14">
        <f t="shared" si="17"/>
        <v>10560</v>
      </c>
      <c r="N42" s="5">
        <f t="shared" si="12"/>
        <v>120</v>
      </c>
      <c r="O42" s="19">
        <v>880.00000000000034</v>
      </c>
      <c r="P42" s="19">
        <v>4399.9999999999991</v>
      </c>
      <c r="Q42" s="19">
        <v>3520.0000000000005</v>
      </c>
      <c r="R42" s="19">
        <v>5280</v>
      </c>
      <c r="S42" s="19">
        <v>7040.0000000000009</v>
      </c>
      <c r="T42" s="14">
        <f t="shared" si="13"/>
        <v>10</v>
      </c>
      <c r="U42" s="14">
        <f t="shared" si="13"/>
        <v>50</v>
      </c>
      <c r="V42" s="14">
        <f t="shared" si="13"/>
        <v>40.000000000000455</v>
      </c>
      <c r="W42" s="14">
        <f t="shared" si="13"/>
        <v>60.000000000000909</v>
      </c>
      <c r="X42" s="14">
        <f t="shared" si="13"/>
        <v>80.000000000000909</v>
      </c>
      <c r="Y42" s="14">
        <f t="shared" si="19"/>
        <v>0</v>
      </c>
      <c r="Z42" s="14">
        <f t="shared" si="19"/>
        <v>0</v>
      </c>
      <c r="AA42" s="14">
        <f t="shared" si="19"/>
        <v>0</v>
      </c>
      <c r="AB42" s="14">
        <f t="shared" si="19"/>
        <v>0</v>
      </c>
      <c r="AC42" s="14">
        <f t="shared" si="19"/>
        <v>0</v>
      </c>
      <c r="AD42" s="14">
        <f t="shared" si="20"/>
        <v>0</v>
      </c>
      <c r="AE42" s="14">
        <f t="shared" si="20"/>
        <v>0</v>
      </c>
      <c r="AF42" s="14">
        <f t="shared" si="20"/>
        <v>0</v>
      </c>
      <c r="AG42" s="14">
        <f t="shared" si="20"/>
        <v>0</v>
      </c>
      <c r="AH42" s="14">
        <f t="shared" si="20"/>
        <v>0</v>
      </c>
      <c r="AI42" s="14">
        <f t="shared" si="21"/>
        <v>0</v>
      </c>
      <c r="AJ42" s="14">
        <f t="shared" si="21"/>
        <v>0</v>
      </c>
      <c r="AK42" s="14">
        <f t="shared" si="21"/>
        <v>0</v>
      </c>
      <c r="AL42" s="14">
        <f t="shared" si="21"/>
        <v>0</v>
      </c>
      <c r="AM42" s="14">
        <f t="shared" si="21"/>
        <v>0</v>
      </c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x14ac:dyDescent="0.2">
      <c r="A43" s="3">
        <v>40</v>
      </c>
      <c r="B43" s="3">
        <v>0</v>
      </c>
      <c r="C43" s="3">
        <v>0</v>
      </c>
      <c r="D43" s="3">
        <v>8</v>
      </c>
      <c r="M43" s="14">
        <f t="shared" si="17"/>
        <v>10680</v>
      </c>
      <c r="N43" s="5">
        <f t="shared" si="12"/>
        <v>120</v>
      </c>
      <c r="O43" s="19">
        <v>890.00000000000045</v>
      </c>
      <c r="P43" s="19">
        <v>4449.9999999999991</v>
      </c>
      <c r="Q43" s="19">
        <v>3560.0000000000009</v>
      </c>
      <c r="R43" s="19">
        <v>5340.0000000000009</v>
      </c>
      <c r="S43" s="19">
        <v>7120.0000000000018</v>
      </c>
      <c r="T43" s="14">
        <f t="shared" si="13"/>
        <v>10.000000000000114</v>
      </c>
      <c r="U43" s="14">
        <f t="shared" si="13"/>
        <v>50</v>
      </c>
      <c r="V43" s="14">
        <f t="shared" si="13"/>
        <v>40.000000000000455</v>
      </c>
      <c r="W43" s="14">
        <f t="shared" si="13"/>
        <v>60.000000000000909</v>
      </c>
      <c r="X43" s="14">
        <f t="shared" si="13"/>
        <v>80.000000000000909</v>
      </c>
      <c r="Y43" s="14">
        <f t="shared" si="19"/>
        <v>0</v>
      </c>
      <c r="Z43" s="14">
        <f t="shared" si="19"/>
        <v>0</v>
      </c>
      <c r="AA43" s="14">
        <f t="shared" si="19"/>
        <v>0</v>
      </c>
      <c r="AB43" s="14">
        <f t="shared" si="19"/>
        <v>0</v>
      </c>
      <c r="AC43" s="14">
        <f t="shared" si="19"/>
        <v>0</v>
      </c>
      <c r="AD43" s="14">
        <f>IF($C60=0,0,(H$21/(1.08^($C60-1))-H$21/(1.08^($C60))))</f>
        <v>0</v>
      </c>
      <c r="AE43" s="14">
        <f t="shared" si="20"/>
        <v>0</v>
      </c>
      <c r="AF43" s="14">
        <f t="shared" si="20"/>
        <v>0</v>
      </c>
      <c r="AG43" s="14">
        <f t="shared" si="20"/>
        <v>0</v>
      </c>
      <c r="AH43" s="14">
        <f t="shared" si="20"/>
        <v>0</v>
      </c>
      <c r="AI43" s="14">
        <f t="shared" si="21"/>
        <v>0</v>
      </c>
      <c r="AJ43" s="14">
        <f t="shared" si="21"/>
        <v>0</v>
      </c>
      <c r="AK43" s="14">
        <f t="shared" si="21"/>
        <v>0</v>
      </c>
      <c r="AL43" s="14">
        <f t="shared" si="21"/>
        <v>0</v>
      </c>
      <c r="AM43" s="14">
        <f t="shared" si="21"/>
        <v>0</v>
      </c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x14ac:dyDescent="0.2">
      <c r="A44" s="3">
        <v>41</v>
      </c>
      <c r="B44" s="3">
        <v>0</v>
      </c>
      <c r="C44" s="3">
        <v>0</v>
      </c>
      <c r="D44" s="3">
        <v>7</v>
      </c>
      <c r="M44" s="14">
        <f t="shared" si="17"/>
        <v>10800</v>
      </c>
      <c r="N44" s="5">
        <f t="shared" si="12"/>
        <v>120</v>
      </c>
      <c r="O44" s="19">
        <v>900.00000000000045</v>
      </c>
      <c r="P44" s="19">
        <v>4499.9999999999991</v>
      </c>
      <c r="Q44" s="19">
        <v>3600.0000000000009</v>
      </c>
      <c r="R44" s="19">
        <v>5400.0000000000009</v>
      </c>
      <c r="S44" s="19">
        <v>7200.0000000000018</v>
      </c>
      <c r="T44" s="14">
        <f t="shared" si="13"/>
        <v>10</v>
      </c>
      <c r="U44" s="14">
        <f t="shared" si="13"/>
        <v>50</v>
      </c>
      <c r="V44" s="14">
        <f t="shared" si="13"/>
        <v>40</v>
      </c>
      <c r="W44" s="14">
        <f t="shared" si="13"/>
        <v>60</v>
      </c>
      <c r="X44" s="14">
        <f t="shared" si="13"/>
        <v>80</v>
      </c>
      <c r="Y44" s="14">
        <f t="shared" si="19"/>
        <v>0</v>
      </c>
      <c r="Z44" s="14">
        <f t="shared" si="19"/>
        <v>0</v>
      </c>
      <c r="AA44" s="14">
        <f t="shared" si="19"/>
        <v>0</v>
      </c>
      <c r="AB44" s="14">
        <f t="shared" si="19"/>
        <v>0</v>
      </c>
      <c r="AC44" s="14">
        <f t="shared" si="19"/>
        <v>0</v>
      </c>
      <c r="AD44" s="14">
        <f t="shared" ref="AD44:AH53" si="22">IF($C61=0,0,(H$21/(1.08^($C61-1))-H$21/(1.08^($C61))))</f>
        <v>0</v>
      </c>
      <c r="AE44" s="14">
        <f t="shared" si="20"/>
        <v>0</v>
      </c>
      <c r="AF44" s="14">
        <f t="shared" si="20"/>
        <v>0</v>
      </c>
      <c r="AG44" s="14">
        <f t="shared" si="20"/>
        <v>0</v>
      </c>
      <c r="AH44" s="14">
        <f t="shared" si="20"/>
        <v>0</v>
      </c>
      <c r="AI44" s="14">
        <f t="shared" si="21"/>
        <v>0</v>
      </c>
      <c r="AJ44" s="14">
        <f t="shared" si="21"/>
        <v>0</v>
      </c>
      <c r="AK44" s="14">
        <f t="shared" si="21"/>
        <v>0</v>
      </c>
      <c r="AL44" s="14">
        <f t="shared" si="21"/>
        <v>0</v>
      </c>
      <c r="AM44" s="14">
        <f t="shared" si="21"/>
        <v>0</v>
      </c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x14ac:dyDescent="0.2">
      <c r="A45" s="3">
        <v>42</v>
      </c>
      <c r="B45" s="3">
        <v>0</v>
      </c>
      <c r="C45" s="3">
        <v>0</v>
      </c>
      <c r="D45" s="3">
        <v>6</v>
      </c>
      <c r="M45" s="14">
        <f t="shared" si="17"/>
        <v>10920</v>
      </c>
      <c r="N45" s="5">
        <f t="shared" si="12"/>
        <v>120</v>
      </c>
      <c r="O45" s="19">
        <v>910.00000000000045</v>
      </c>
      <c r="P45" s="19">
        <v>4549.9999999999991</v>
      </c>
      <c r="Q45" s="19">
        <v>3640.0000000000009</v>
      </c>
      <c r="R45" s="19">
        <v>5460.0000000000009</v>
      </c>
      <c r="S45" s="19">
        <v>7280.0000000000018</v>
      </c>
      <c r="T45" s="14">
        <f t="shared" si="13"/>
        <v>10</v>
      </c>
      <c r="U45" s="14">
        <f t="shared" si="13"/>
        <v>50</v>
      </c>
      <c r="V45" s="14">
        <f t="shared" si="13"/>
        <v>40</v>
      </c>
      <c r="W45" s="14">
        <f t="shared" si="13"/>
        <v>60</v>
      </c>
      <c r="X45" s="14">
        <f t="shared" si="13"/>
        <v>80</v>
      </c>
      <c r="Y45" s="14">
        <f t="shared" si="19"/>
        <v>0</v>
      </c>
      <c r="Z45" s="14">
        <f t="shared" si="19"/>
        <v>0</v>
      </c>
      <c r="AA45" s="14">
        <f t="shared" si="19"/>
        <v>0</v>
      </c>
      <c r="AB45" s="14">
        <f t="shared" si="19"/>
        <v>0</v>
      </c>
      <c r="AC45" s="14">
        <f t="shared" si="19"/>
        <v>0</v>
      </c>
      <c r="AD45" s="14">
        <f t="shared" si="22"/>
        <v>0</v>
      </c>
      <c r="AE45" s="14">
        <f t="shared" si="20"/>
        <v>0</v>
      </c>
      <c r="AF45" s="14">
        <f t="shared" si="20"/>
        <v>0</v>
      </c>
      <c r="AG45" s="14">
        <f t="shared" si="20"/>
        <v>0</v>
      </c>
      <c r="AH45" s="14">
        <f t="shared" si="20"/>
        <v>0</v>
      </c>
      <c r="AI45" s="14">
        <f t="shared" si="21"/>
        <v>0</v>
      </c>
      <c r="AJ45" s="14">
        <f t="shared" si="21"/>
        <v>0</v>
      </c>
      <c r="AK45" s="14">
        <f t="shared" si="21"/>
        <v>0</v>
      </c>
      <c r="AL45" s="14">
        <f t="shared" si="21"/>
        <v>0</v>
      </c>
      <c r="AM45" s="14">
        <f t="shared" si="21"/>
        <v>0</v>
      </c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x14ac:dyDescent="0.2">
      <c r="A46" s="3">
        <v>43</v>
      </c>
      <c r="B46" s="3">
        <v>0</v>
      </c>
      <c r="C46" s="3">
        <v>0</v>
      </c>
      <c r="D46" s="3">
        <v>5</v>
      </c>
      <c r="M46" s="14">
        <f t="shared" si="17"/>
        <v>11040</v>
      </c>
      <c r="N46" s="5">
        <f t="shared" si="12"/>
        <v>120</v>
      </c>
      <c r="O46" s="19">
        <v>920.00000000000045</v>
      </c>
      <c r="P46" s="19">
        <v>4599.9999999999991</v>
      </c>
      <c r="Q46" s="19">
        <v>3680.0000000000009</v>
      </c>
      <c r="R46" s="19">
        <v>5520.0000000000009</v>
      </c>
      <c r="S46" s="19">
        <v>7360.0000000000018</v>
      </c>
      <c r="T46" s="14">
        <f t="shared" si="13"/>
        <v>10</v>
      </c>
      <c r="U46" s="14">
        <f t="shared" si="13"/>
        <v>50</v>
      </c>
      <c r="V46" s="14">
        <f t="shared" si="13"/>
        <v>40</v>
      </c>
      <c r="W46" s="14">
        <f t="shared" si="13"/>
        <v>60</v>
      </c>
      <c r="X46" s="14">
        <f t="shared" si="13"/>
        <v>80</v>
      </c>
      <c r="Y46" s="14">
        <f t="shared" si="19"/>
        <v>0</v>
      </c>
      <c r="Z46" s="14">
        <f t="shared" si="19"/>
        <v>0</v>
      </c>
      <c r="AA46" s="14">
        <f t="shared" si="19"/>
        <v>0</v>
      </c>
      <c r="AB46" s="14">
        <f t="shared" si="19"/>
        <v>0</v>
      </c>
      <c r="AC46" s="14">
        <f t="shared" si="19"/>
        <v>0</v>
      </c>
      <c r="AD46" s="14">
        <f t="shared" si="22"/>
        <v>0</v>
      </c>
      <c r="AE46" s="14">
        <f t="shared" si="20"/>
        <v>0</v>
      </c>
      <c r="AF46" s="14">
        <f t="shared" si="20"/>
        <v>0</v>
      </c>
      <c r="AG46" s="14">
        <f t="shared" si="20"/>
        <v>0</v>
      </c>
      <c r="AH46" s="14">
        <f t="shared" si="20"/>
        <v>0</v>
      </c>
      <c r="AI46" s="14">
        <f t="shared" si="21"/>
        <v>0</v>
      </c>
      <c r="AJ46" s="14">
        <f t="shared" si="21"/>
        <v>0</v>
      </c>
      <c r="AK46" s="14">
        <f t="shared" si="21"/>
        <v>0</v>
      </c>
      <c r="AL46" s="14">
        <f t="shared" si="21"/>
        <v>0</v>
      </c>
      <c r="AM46" s="14">
        <f t="shared" si="21"/>
        <v>0</v>
      </c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x14ac:dyDescent="0.2">
      <c r="A47" s="3">
        <v>44</v>
      </c>
      <c r="B47" s="3">
        <v>0</v>
      </c>
      <c r="C47" s="3">
        <v>0</v>
      </c>
      <c r="D47" s="3">
        <v>4</v>
      </c>
      <c r="M47" s="14">
        <f t="shared" si="17"/>
        <v>11160</v>
      </c>
      <c r="N47" s="5">
        <f t="shared" si="12"/>
        <v>120</v>
      </c>
      <c r="O47" s="19">
        <v>930.00000000000045</v>
      </c>
      <c r="P47" s="19">
        <v>4649.9999999999991</v>
      </c>
      <c r="Q47" s="19">
        <v>3720.0000000000009</v>
      </c>
      <c r="R47" s="19">
        <v>5580.0000000000009</v>
      </c>
      <c r="S47" s="19">
        <v>7440.0000000000018</v>
      </c>
      <c r="T47" s="14">
        <f t="shared" si="13"/>
        <v>10</v>
      </c>
      <c r="U47" s="14">
        <f t="shared" si="13"/>
        <v>50</v>
      </c>
      <c r="V47" s="14">
        <f t="shared" si="13"/>
        <v>40</v>
      </c>
      <c r="W47" s="14">
        <f t="shared" si="13"/>
        <v>60</v>
      </c>
      <c r="X47" s="14">
        <f t="shared" si="13"/>
        <v>80</v>
      </c>
      <c r="Y47" s="14">
        <f t="shared" si="19"/>
        <v>0</v>
      </c>
      <c r="Z47" s="14">
        <f t="shared" si="19"/>
        <v>0</v>
      </c>
      <c r="AA47" s="14">
        <f t="shared" si="19"/>
        <v>0</v>
      </c>
      <c r="AB47" s="14">
        <f t="shared" si="19"/>
        <v>0</v>
      </c>
      <c r="AC47" s="14">
        <f t="shared" si="19"/>
        <v>0</v>
      </c>
      <c r="AD47" s="14">
        <f t="shared" si="22"/>
        <v>0</v>
      </c>
      <c r="AE47" s="14">
        <f t="shared" si="20"/>
        <v>0</v>
      </c>
      <c r="AF47" s="14">
        <f t="shared" si="20"/>
        <v>0</v>
      </c>
      <c r="AG47" s="14">
        <f t="shared" si="20"/>
        <v>0</v>
      </c>
      <c r="AH47" s="14">
        <f t="shared" si="20"/>
        <v>0</v>
      </c>
      <c r="AI47" s="14">
        <f>IF($D70=0,0,(H$21/(1.08^($D70-1))-H$21/(1.08^($D70))))</f>
        <v>0</v>
      </c>
      <c r="AJ47" s="14">
        <f t="shared" si="21"/>
        <v>0</v>
      </c>
      <c r="AK47" s="14">
        <f t="shared" si="21"/>
        <v>0</v>
      </c>
      <c r="AL47" s="14">
        <f t="shared" si="21"/>
        <v>0</v>
      </c>
      <c r="AM47" s="14">
        <f t="shared" si="21"/>
        <v>0</v>
      </c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x14ac:dyDescent="0.2">
      <c r="A48" s="3">
        <v>45</v>
      </c>
      <c r="B48" s="3">
        <v>0</v>
      </c>
      <c r="C48" s="3">
        <v>0</v>
      </c>
      <c r="D48" s="3">
        <v>3</v>
      </c>
      <c r="M48" s="14">
        <f t="shared" si="17"/>
        <v>11280</v>
      </c>
      <c r="N48" s="5">
        <f t="shared" si="12"/>
        <v>120</v>
      </c>
      <c r="O48" s="19">
        <v>940.00000000000045</v>
      </c>
      <c r="P48" s="19">
        <v>4699.9999999999991</v>
      </c>
      <c r="Q48" s="19">
        <v>3760.0000000000009</v>
      </c>
      <c r="R48" s="19">
        <v>5640.0000000000009</v>
      </c>
      <c r="S48" s="19">
        <v>7520.0000000000018</v>
      </c>
      <c r="T48" s="14">
        <f t="shared" si="13"/>
        <v>10</v>
      </c>
      <c r="U48" s="14">
        <f t="shared" si="13"/>
        <v>50</v>
      </c>
      <c r="V48" s="14">
        <f t="shared" si="13"/>
        <v>40</v>
      </c>
      <c r="W48" s="14">
        <f t="shared" si="13"/>
        <v>60</v>
      </c>
      <c r="X48" s="14">
        <f t="shared" si="13"/>
        <v>80</v>
      </c>
      <c r="Y48" s="14">
        <f t="shared" si="19"/>
        <v>0</v>
      </c>
      <c r="Z48" s="14">
        <f t="shared" si="19"/>
        <v>0</v>
      </c>
      <c r="AA48" s="14">
        <f t="shared" si="19"/>
        <v>0</v>
      </c>
      <c r="AB48" s="14">
        <f t="shared" si="19"/>
        <v>0</v>
      </c>
      <c r="AC48" s="14">
        <f t="shared" si="19"/>
        <v>0</v>
      </c>
      <c r="AD48" s="14">
        <f t="shared" si="22"/>
        <v>0</v>
      </c>
      <c r="AE48" s="14">
        <f t="shared" si="20"/>
        <v>0</v>
      </c>
      <c r="AF48" s="14">
        <f t="shared" si="20"/>
        <v>0</v>
      </c>
      <c r="AG48" s="14">
        <f t="shared" si="20"/>
        <v>0</v>
      </c>
      <c r="AH48" s="14">
        <f t="shared" si="20"/>
        <v>0</v>
      </c>
      <c r="AI48" s="14">
        <f t="shared" ref="AI48:AI53" si="23">IF($D71=0,0,(H$21/(1.08^($D71-1))-H$21/(1.08^($D71))))</f>
        <v>0</v>
      </c>
      <c r="AJ48" s="14">
        <f t="shared" si="21"/>
        <v>0</v>
      </c>
      <c r="AK48" s="14">
        <f t="shared" si="21"/>
        <v>0</v>
      </c>
      <c r="AL48" s="14">
        <f t="shared" si="21"/>
        <v>0</v>
      </c>
      <c r="AM48" s="14">
        <f t="shared" si="21"/>
        <v>0</v>
      </c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x14ac:dyDescent="0.2">
      <c r="A49" s="3">
        <v>46</v>
      </c>
      <c r="B49" s="3">
        <v>0</v>
      </c>
      <c r="C49" s="3">
        <v>0</v>
      </c>
      <c r="D49" s="3">
        <v>2</v>
      </c>
      <c r="M49" s="14">
        <f t="shared" si="17"/>
        <v>11400</v>
      </c>
      <c r="N49" s="5">
        <f t="shared" si="12"/>
        <v>120</v>
      </c>
      <c r="O49" s="19">
        <v>950.00000000000045</v>
      </c>
      <c r="P49" s="19">
        <v>4749.9999999999991</v>
      </c>
      <c r="Q49" s="19">
        <v>3800.0000000000014</v>
      </c>
      <c r="R49" s="19">
        <v>5700.0000000000009</v>
      </c>
      <c r="S49" s="19">
        <v>7600.0000000000027</v>
      </c>
      <c r="T49" s="14">
        <f t="shared" si="13"/>
        <v>10</v>
      </c>
      <c r="U49" s="14">
        <f t="shared" si="13"/>
        <v>50</v>
      </c>
      <c r="V49" s="14">
        <f t="shared" si="13"/>
        <v>40.000000000000455</v>
      </c>
      <c r="W49" s="14">
        <f t="shared" si="13"/>
        <v>60</v>
      </c>
      <c r="X49" s="14">
        <f t="shared" si="13"/>
        <v>80.000000000000909</v>
      </c>
      <c r="Y49" s="14">
        <f t="shared" si="19"/>
        <v>0</v>
      </c>
      <c r="Z49" s="14">
        <f t="shared" si="19"/>
        <v>0</v>
      </c>
      <c r="AA49" s="14">
        <f t="shared" si="19"/>
        <v>0</v>
      </c>
      <c r="AB49" s="14">
        <f t="shared" si="19"/>
        <v>0</v>
      </c>
      <c r="AC49" s="14">
        <f t="shared" si="19"/>
        <v>0</v>
      </c>
      <c r="AD49" s="14">
        <f t="shared" si="22"/>
        <v>0</v>
      </c>
      <c r="AE49" s="14">
        <f t="shared" si="20"/>
        <v>0</v>
      </c>
      <c r="AF49" s="14">
        <f t="shared" si="20"/>
        <v>0</v>
      </c>
      <c r="AG49" s="14">
        <f t="shared" si="20"/>
        <v>0</v>
      </c>
      <c r="AH49" s="14">
        <f t="shared" si="20"/>
        <v>0</v>
      </c>
      <c r="AI49" s="14">
        <f t="shared" si="23"/>
        <v>0</v>
      </c>
      <c r="AJ49" s="14">
        <f t="shared" si="21"/>
        <v>0</v>
      </c>
      <c r="AK49" s="14">
        <f t="shared" si="21"/>
        <v>0</v>
      </c>
      <c r="AL49" s="14">
        <f t="shared" si="21"/>
        <v>0</v>
      </c>
      <c r="AM49" s="14">
        <f t="shared" si="21"/>
        <v>0</v>
      </c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x14ac:dyDescent="0.2">
      <c r="A50" s="3">
        <v>47</v>
      </c>
      <c r="B50" s="3">
        <v>0</v>
      </c>
      <c r="C50" s="3">
        <v>0</v>
      </c>
      <c r="D50" s="3">
        <v>1</v>
      </c>
      <c r="M50" s="14">
        <f t="shared" si="17"/>
        <v>11520</v>
      </c>
      <c r="N50" s="5">
        <f t="shared" si="12"/>
        <v>120</v>
      </c>
      <c r="O50" s="19">
        <v>960.00000000000045</v>
      </c>
      <c r="P50" s="19">
        <v>4799.9999999999991</v>
      </c>
      <c r="Q50" s="19">
        <v>3840.0000000000014</v>
      </c>
      <c r="R50" s="19">
        <v>5760.0000000000009</v>
      </c>
      <c r="S50" s="19">
        <v>7680.0000000000027</v>
      </c>
      <c r="T50" s="14">
        <f t="shared" si="13"/>
        <v>10</v>
      </c>
      <c r="U50" s="14">
        <f t="shared" si="13"/>
        <v>50</v>
      </c>
      <c r="V50" s="14">
        <f t="shared" si="13"/>
        <v>40</v>
      </c>
      <c r="W50" s="14">
        <f t="shared" si="13"/>
        <v>60</v>
      </c>
      <c r="X50" s="14">
        <f t="shared" si="13"/>
        <v>80</v>
      </c>
      <c r="Y50" s="14">
        <f t="shared" si="19"/>
        <v>0</v>
      </c>
      <c r="Z50" s="14">
        <f t="shared" si="19"/>
        <v>0</v>
      </c>
      <c r="AA50" s="14">
        <f t="shared" si="19"/>
        <v>0</v>
      </c>
      <c r="AB50" s="14">
        <f t="shared" si="19"/>
        <v>0</v>
      </c>
      <c r="AC50" s="14">
        <f t="shared" si="19"/>
        <v>0</v>
      </c>
      <c r="AD50" s="14">
        <f t="shared" si="22"/>
        <v>0</v>
      </c>
      <c r="AE50" s="14">
        <f t="shared" si="20"/>
        <v>0</v>
      </c>
      <c r="AF50" s="14">
        <f t="shared" si="20"/>
        <v>0</v>
      </c>
      <c r="AG50" s="14">
        <f t="shared" si="20"/>
        <v>0</v>
      </c>
      <c r="AH50" s="14">
        <f t="shared" si="20"/>
        <v>0</v>
      </c>
      <c r="AI50" s="14">
        <f t="shared" si="23"/>
        <v>0</v>
      </c>
      <c r="AJ50" s="14">
        <f t="shared" si="21"/>
        <v>0</v>
      </c>
      <c r="AK50" s="14">
        <f t="shared" si="21"/>
        <v>0</v>
      </c>
      <c r="AL50" s="14">
        <f t="shared" si="21"/>
        <v>0</v>
      </c>
      <c r="AM50" s="14">
        <f t="shared" si="21"/>
        <v>0</v>
      </c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x14ac:dyDescent="0.2">
      <c r="A51" s="3">
        <v>48</v>
      </c>
      <c r="B51" s="3">
        <v>0</v>
      </c>
      <c r="C51" s="3">
        <v>0</v>
      </c>
      <c r="D51" s="3">
        <v>0</v>
      </c>
      <c r="M51" s="14">
        <f t="shared" si="17"/>
        <v>11640</v>
      </c>
      <c r="N51" s="5">
        <f t="shared" si="12"/>
        <v>120</v>
      </c>
      <c r="O51" s="19">
        <v>970.00000000000045</v>
      </c>
      <c r="P51" s="19">
        <v>4849.9999999999991</v>
      </c>
      <c r="Q51" s="19">
        <v>3880.0000000000018</v>
      </c>
      <c r="R51" s="19">
        <v>5820.0000000000009</v>
      </c>
      <c r="S51" s="19">
        <v>7760.0000000000036</v>
      </c>
      <c r="T51" s="14">
        <f t="shared" si="13"/>
        <v>10</v>
      </c>
      <c r="U51" s="14">
        <f t="shared" si="13"/>
        <v>50</v>
      </c>
      <c r="V51" s="14">
        <f t="shared" si="13"/>
        <v>40.000000000000455</v>
      </c>
      <c r="W51" s="14">
        <f t="shared" si="13"/>
        <v>60</v>
      </c>
      <c r="X51" s="14">
        <f t="shared" si="13"/>
        <v>80.000000000000909</v>
      </c>
      <c r="Y51" s="14">
        <f t="shared" si="19"/>
        <v>0</v>
      </c>
      <c r="Z51" s="14">
        <f t="shared" si="19"/>
        <v>0</v>
      </c>
      <c r="AA51" s="14">
        <f t="shared" si="19"/>
        <v>0</v>
      </c>
      <c r="AB51" s="14">
        <f t="shared" si="19"/>
        <v>0</v>
      </c>
      <c r="AC51" s="14">
        <f t="shared" si="19"/>
        <v>0</v>
      </c>
      <c r="AD51" s="14">
        <f t="shared" si="22"/>
        <v>0</v>
      </c>
      <c r="AE51" s="14">
        <f t="shared" si="20"/>
        <v>0</v>
      </c>
      <c r="AF51" s="14">
        <f t="shared" si="20"/>
        <v>0</v>
      </c>
      <c r="AG51" s="14">
        <f t="shared" si="20"/>
        <v>0</v>
      </c>
      <c r="AH51" s="14">
        <f t="shared" si="20"/>
        <v>0</v>
      </c>
      <c r="AI51" s="14">
        <f t="shared" si="23"/>
        <v>0</v>
      </c>
      <c r="AJ51" s="14">
        <f t="shared" si="21"/>
        <v>0</v>
      </c>
      <c r="AK51" s="14">
        <f t="shared" si="21"/>
        <v>0</v>
      </c>
      <c r="AL51" s="14">
        <f t="shared" si="21"/>
        <v>0</v>
      </c>
      <c r="AM51" s="14">
        <f t="shared" si="21"/>
        <v>0</v>
      </c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x14ac:dyDescent="0.2">
      <c r="A52" s="3">
        <v>49</v>
      </c>
      <c r="B52" s="3">
        <v>0</v>
      </c>
      <c r="C52" s="3">
        <v>0</v>
      </c>
      <c r="D52" s="3">
        <v>0</v>
      </c>
      <c r="M52" s="14">
        <f t="shared" si="17"/>
        <v>11760</v>
      </c>
      <c r="N52" s="5">
        <f t="shared" si="12"/>
        <v>120</v>
      </c>
      <c r="O52" s="19">
        <f t="shared" ref="O52:S53" si="24">$M52/$M51*O51</f>
        <v>980.00000000000045</v>
      </c>
      <c r="P52" s="19">
        <f t="shared" si="24"/>
        <v>4899.9999999999991</v>
      </c>
      <c r="Q52" s="19">
        <f t="shared" si="24"/>
        <v>3920.0000000000018</v>
      </c>
      <c r="R52" s="19">
        <f t="shared" si="24"/>
        <v>5880.0000000000009</v>
      </c>
      <c r="S52" s="19">
        <f t="shared" si="24"/>
        <v>7840.0000000000036</v>
      </c>
      <c r="T52" s="14">
        <f t="shared" si="13"/>
        <v>10</v>
      </c>
      <c r="U52" s="14">
        <f t="shared" si="13"/>
        <v>50</v>
      </c>
      <c r="V52" s="14">
        <f t="shared" si="13"/>
        <v>40</v>
      </c>
      <c r="W52" s="14">
        <f t="shared" si="13"/>
        <v>60</v>
      </c>
      <c r="X52" s="14">
        <f t="shared" si="13"/>
        <v>80</v>
      </c>
      <c r="Y52" s="14">
        <f t="shared" si="19"/>
        <v>0</v>
      </c>
      <c r="Z52" s="14">
        <f t="shared" si="19"/>
        <v>0</v>
      </c>
      <c r="AA52" s="14">
        <f t="shared" si="19"/>
        <v>0</v>
      </c>
      <c r="AB52" s="14">
        <f t="shared" si="19"/>
        <v>0</v>
      </c>
      <c r="AC52" s="14">
        <f t="shared" si="19"/>
        <v>0</v>
      </c>
      <c r="AD52" s="14">
        <f t="shared" si="22"/>
        <v>0</v>
      </c>
      <c r="AE52" s="14">
        <f t="shared" si="20"/>
        <v>0</v>
      </c>
      <c r="AF52" s="14">
        <f t="shared" si="20"/>
        <v>0</v>
      </c>
      <c r="AG52" s="14">
        <f t="shared" si="20"/>
        <v>0</v>
      </c>
      <c r="AH52" s="14">
        <f t="shared" si="20"/>
        <v>0</v>
      </c>
      <c r="AI52" s="14">
        <f t="shared" si="23"/>
        <v>0</v>
      </c>
      <c r="AJ52" s="14">
        <f t="shared" si="21"/>
        <v>0</v>
      </c>
      <c r="AK52" s="14">
        <f t="shared" si="21"/>
        <v>0</v>
      </c>
      <c r="AL52" s="14">
        <f t="shared" si="21"/>
        <v>0</v>
      </c>
      <c r="AM52" s="14">
        <f t="shared" si="21"/>
        <v>0</v>
      </c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x14ac:dyDescent="0.2">
      <c r="A53" s="3">
        <v>50</v>
      </c>
      <c r="B53" s="3">
        <v>0</v>
      </c>
      <c r="C53" s="3">
        <v>0</v>
      </c>
      <c r="D53" s="3">
        <v>0</v>
      </c>
      <c r="M53" s="14">
        <f t="shared" si="17"/>
        <v>11880</v>
      </c>
      <c r="N53" s="5">
        <f t="shared" si="12"/>
        <v>120</v>
      </c>
      <c r="O53" s="19">
        <f t="shared" si="24"/>
        <v>990.00000000000034</v>
      </c>
      <c r="P53" s="19">
        <f t="shared" si="24"/>
        <v>4949.9999999999982</v>
      </c>
      <c r="Q53" s="19">
        <f t="shared" si="24"/>
        <v>3960.0000000000014</v>
      </c>
      <c r="R53" s="19">
        <f t="shared" si="24"/>
        <v>5940</v>
      </c>
      <c r="S53" s="19">
        <f t="shared" si="24"/>
        <v>7920.0000000000027</v>
      </c>
      <c r="T53" s="14">
        <f t="shared" si="13"/>
        <v>9.9999999999998863</v>
      </c>
      <c r="U53" s="14">
        <f t="shared" si="13"/>
        <v>49.999999999999091</v>
      </c>
      <c r="V53" s="14">
        <f t="shared" si="13"/>
        <v>39.999999999999545</v>
      </c>
      <c r="W53" s="14">
        <f t="shared" si="13"/>
        <v>59.999999999999091</v>
      </c>
      <c r="X53" s="14">
        <f t="shared" si="13"/>
        <v>79.999999999999091</v>
      </c>
      <c r="Y53" s="14">
        <f t="shared" ref="Y53:AC53" si="25">IF($B64=0,0,(H$15/(1.08^($B64-1))-H$15/(1.08^($B64))))</f>
        <v>0</v>
      </c>
      <c r="Z53" s="14">
        <f t="shared" si="25"/>
        <v>0</v>
      </c>
      <c r="AA53" s="14">
        <f t="shared" si="25"/>
        <v>0</v>
      </c>
      <c r="AB53" s="14">
        <f t="shared" si="25"/>
        <v>0</v>
      </c>
      <c r="AC53" s="14">
        <f t="shared" si="25"/>
        <v>0</v>
      </c>
      <c r="AD53" s="14">
        <f t="shared" si="22"/>
        <v>0</v>
      </c>
      <c r="AE53" s="14">
        <f t="shared" si="22"/>
        <v>0</v>
      </c>
      <c r="AF53" s="14">
        <f t="shared" si="22"/>
        <v>0</v>
      </c>
      <c r="AG53" s="14">
        <f t="shared" si="22"/>
        <v>0</v>
      </c>
      <c r="AH53" s="14">
        <f t="shared" si="22"/>
        <v>0</v>
      </c>
      <c r="AI53" s="14">
        <f t="shared" si="23"/>
        <v>0</v>
      </c>
      <c r="AJ53" s="14">
        <f t="shared" si="21"/>
        <v>0</v>
      </c>
      <c r="AK53" s="14">
        <f t="shared" si="21"/>
        <v>0</v>
      </c>
      <c r="AL53" s="14">
        <f t="shared" si="21"/>
        <v>0</v>
      </c>
      <c r="AM53" s="14">
        <f t="shared" si="21"/>
        <v>0</v>
      </c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</sheetData>
  <pageMargins left="0.75" right="0.75" top="1" bottom="1" header="0.5" footer="0.5"/>
  <pageSetup paperSize="9" scale="14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V230"/>
  <sheetViews>
    <sheetView zoomScale="75" zoomScaleNormal="75" workbookViewId="0">
      <selection activeCell="C19" sqref="C19"/>
    </sheetView>
  </sheetViews>
  <sheetFormatPr defaultRowHeight="12.75" x14ac:dyDescent="0.2"/>
  <cols>
    <col min="1" max="1" width="9.140625" style="4"/>
    <col min="2" max="2" width="9.140625" style="1"/>
    <col min="3" max="4" width="9.140625" style="14"/>
    <col min="5" max="5" width="10.5703125" style="14" customWidth="1"/>
    <col min="6" max="6" width="9.140625" style="14"/>
    <col min="7" max="7" width="11.5703125" style="14" customWidth="1"/>
    <col min="8" max="8" width="11.42578125" style="14" customWidth="1"/>
    <col min="9" max="9" width="9.28515625" style="14" bestFit="1" customWidth="1"/>
    <col min="10" max="13" width="12.28515625" style="14" bestFit="1" customWidth="1"/>
    <col min="14" max="14" width="9.42578125" style="14" bestFit="1" customWidth="1"/>
    <col min="15" max="15" width="11.5703125" style="14" customWidth="1"/>
    <col min="16" max="16" width="9.42578125" style="14" bestFit="1" customWidth="1"/>
    <col min="17" max="17" width="10.5703125" style="14" customWidth="1"/>
    <col min="18" max="18" width="10.7109375" style="14" customWidth="1"/>
    <col min="19" max="19" width="12.140625" style="14" customWidth="1"/>
    <col min="20" max="21" width="9.42578125" style="14" bestFit="1" customWidth="1"/>
    <col min="22" max="22" width="11.85546875" style="14" customWidth="1"/>
    <col min="23" max="23" width="12.140625" style="14" customWidth="1"/>
    <col min="24" max="24" width="12.28515625" style="14" customWidth="1"/>
    <col min="25" max="25" width="12.42578125" style="14" customWidth="1"/>
    <col min="26" max="26" width="10.5703125" style="14" bestFit="1" customWidth="1"/>
    <col min="27" max="27" width="12.28515625" style="14" bestFit="1" customWidth="1"/>
    <col min="28" max="28" width="13.28515625" style="14" bestFit="1" customWidth="1"/>
    <col min="29" max="47" width="9.85546875" style="14" customWidth="1"/>
    <col min="48" max="48" width="9.85546875" style="19" customWidth="1"/>
    <col min="49" max="16384" width="9.140625" style="4"/>
  </cols>
  <sheetData>
    <row r="3" spans="2:47" x14ac:dyDescent="0.2">
      <c r="D3" s="46" t="s">
        <v>35</v>
      </c>
      <c r="E3" s="93"/>
      <c r="F3" s="46" t="s">
        <v>1</v>
      </c>
      <c r="G3" s="46" t="s">
        <v>3</v>
      </c>
      <c r="H3" s="46">
        <v>1</v>
      </c>
      <c r="I3" s="46">
        <v>2</v>
      </c>
      <c r="J3" s="46">
        <v>3</v>
      </c>
      <c r="K3" s="46">
        <v>4</v>
      </c>
      <c r="L3" s="46">
        <v>5</v>
      </c>
      <c r="M3" s="46">
        <v>6</v>
      </c>
      <c r="N3" s="46">
        <v>7</v>
      </c>
      <c r="O3" s="46">
        <v>8</v>
      </c>
      <c r="P3" s="46">
        <v>9</v>
      </c>
      <c r="Q3" s="46">
        <v>10</v>
      </c>
      <c r="R3" s="46">
        <v>11</v>
      </c>
      <c r="S3" s="46">
        <v>12</v>
      </c>
      <c r="T3" s="46">
        <v>13</v>
      </c>
      <c r="U3" s="46">
        <v>14</v>
      </c>
      <c r="V3" s="46">
        <v>15</v>
      </c>
      <c r="W3" s="46">
        <v>16</v>
      </c>
      <c r="X3" s="46">
        <v>17</v>
      </c>
      <c r="Y3" s="46">
        <v>18</v>
      </c>
      <c r="Z3" s="46">
        <v>19</v>
      </c>
      <c r="AA3" s="46">
        <v>20</v>
      </c>
    </row>
    <row r="4" spans="2:47" x14ac:dyDescent="0.2">
      <c r="D4" s="46"/>
      <c r="E4" s="46"/>
      <c r="F4" s="46" t="s">
        <v>1</v>
      </c>
      <c r="G4" s="93" t="s">
        <v>10</v>
      </c>
      <c r="H4" s="94">
        <v>0</v>
      </c>
      <c r="I4" s="94">
        <v>0</v>
      </c>
      <c r="J4" s="94">
        <f>SUM(J31:J40)/SUM(AD31:AD40)</f>
        <v>0.16779293461213812</v>
      </c>
      <c r="K4" s="94">
        <f>SUM(K31:K40)/SUM(AE31:AE40)</f>
        <v>0.16106202911160372</v>
      </c>
      <c r="L4" s="94">
        <f>SUM(L31:L40)/SUM(AF31:AF40)</f>
        <v>0.15529395772904597</v>
      </c>
      <c r="M4" s="94">
        <f>SUM(M31:M40)/SUM(AG31:AG40)</f>
        <v>0.15030969753744028</v>
      </c>
      <c r="N4" s="94">
        <f>SUM(N31:N40)/SUM(AH31:AH40)</f>
        <v>0.14597168296075938</v>
      </c>
      <c r="O4" s="94">
        <f>SUM(O31:O40)/SUM(AI31:AI40)</f>
        <v>0.14217245192761299</v>
      </c>
      <c r="P4" s="94">
        <f>SUM(P31:P40)/SUM(AJ31:AJ40)</f>
        <v>0.25886159962215277</v>
      </c>
      <c r="Q4" s="94">
        <f>SUM(Q31:Q40)/SUM(AK31:AK40)</f>
        <v>0.26249533400331082</v>
      </c>
      <c r="R4" s="94">
        <f>SUM(R31:R40)/SUM(AL31:AL40)</f>
        <v>0.26595206157110862</v>
      </c>
      <c r="S4" s="94">
        <f>SUM(S31:S40)/SUM(AM31:AM40)</f>
        <v>0.26923491267535099</v>
      </c>
      <c r="T4" s="94">
        <f>SUM(T31:T40)/SUM(AN31:AN40)</f>
        <v>0.1341640903624069</v>
      </c>
      <c r="U4" s="94">
        <f>SUM(U31:U40)/SUM(AO31:AO40)</f>
        <v>0.15138457661472474</v>
      </c>
      <c r="V4" s="94">
        <f>SUM(V31:V40)/SUM(AP31:AP40)</f>
        <v>1.4699151805330064</v>
      </c>
      <c r="W4" s="94">
        <f>SUM(W31:W40)/SUM(AQ31:AQ40)</f>
        <v>1.6792183957287194</v>
      </c>
      <c r="X4" s="94">
        <f>SUM(X31:X40)/SUM(AR31:AR40)</f>
        <v>1.9342354384726232</v>
      </c>
      <c r="Y4" s="94">
        <f>SUM(Y31:Y40)/SUM(AS31:AS40)</f>
        <v>2.2507261114609571</v>
      </c>
      <c r="Z4" s="94">
        <f>SUM(Z31:Z40)/SUM(AT31:AT40)</f>
        <v>2.3486649565797908</v>
      </c>
      <c r="AA4" s="94">
        <f>SUM(AA31:AA40)/SUM(AU31:AU40)</f>
        <v>2.535578849408552</v>
      </c>
    </row>
    <row r="5" spans="2:47" x14ac:dyDescent="0.2">
      <c r="D5" s="46"/>
      <c r="E5" s="46"/>
      <c r="F5" s="46" t="s">
        <v>1</v>
      </c>
      <c r="G5" s="93" t="s">
        <v>11</v>
      </c>
      <c r="H5" s="94">
        <f>SUM(H71:H80)/SUM(AB71:AB80)</f>
        <v>0</v>
      </c>
      <c r="I5" s="94">
        <f>SUM(I71:I80)/SUM(AC71:AC80)</f>
        <v>0</v>
      </c>
      <c r="J5" s="94">
        <f>SUM(J71:J80)/SUM(AD71:AD80)</f>
        <v>0.33563017098919029</v>
      </c>
      <c r="K5" s="94">
        <f>SUM(K71:K80)/SUM(AE71:AE80)</f>
        <v>0.32216658285135569</v>
      </c>
      <c r="L5" s="94">
        <f>SUM(L71:L80)/SUM(AF71:AF80)</f>
        <v>0.31062891716310292</v>
      </c>
      <c r="M5" s="94">
        <f>SUM(M71:M80)/SUM(AG71:AG80)</f>
        <v>0.30065908080360332</v>
      </c>
      <c r="N5" s="94">
        <f>SUM(N71:N80)/SUM(AH71:AH80)</f>
        <v>0.29198190629985821</v>
      </c>
      <c r="O5" s="94">
        <f>SUM(O71:O80)/SUM(AI71:AI80)</f>
        <v>0.28438244113626293</v>
      </c>
      <c r="P5" s="94">
        <f>SUM(P71:P80)/SUM(AJ71:AJ80)</f>
        <v>0.3976146432623161</v>
      </c>
      <c r="Q5" s="94">
        <f>SUM(Q71:Q80)/SUM(AK71:AK80)</f>
        <v>0.40319610455971644</v>
      </c>
      <c r="R5" s="94">
        <f>SUM(R71:R80)/SUM(AL71:AL80)</f>
        <v>0.40850568118572494</v>
      </c>
      <c r="S5" s="94">
        <f>SUM(S71:S80)/SUM(AM71:AM80)</f>
        <v>0.41354818139665583</v>
      </c>
      <c r="T5" s="94">
        <f>SUM(T71:T80)/SUM(AN71:AN80)</f>
        <v>0.13418985398993685</v>
      </c>
      <c r="U5" s="94">
        <f>SUM(U71:U80)/SUM(AO71:AO80)</f>
        <v>0.15141364710471317</v>
      </c>
      <c r="V5" s="94">
        <f>SUM(V71:V80)/SUM(AP71:AP80)</f>
        <v>0.17168694101416559</v>
      </c>
      <c r="W5" s="94">
        <f>SUM(W71:W80)/SUM(AQ71:AQ80)</f>
        <v>0.19613367728662956</v>
      </c>
      <c r="X5" s="94">
        <f>SUM(X71:X80)/SUM(AR71:AR80)</f>
        <v>0.22591981498697175</v>
      </c>
      <c r="Y5" s="94">
        <f>SUM(Y71:Y80)/SUM(AS71:AS80)</f>
        <v>0.26288610816123392</v>
      </c>
      <c r="Z5" s="94">
        <f>SUM(Z71:Z80)/SUM(AT71:AT80)</f>
        <v>0</v>
      </c>
      <c r="AA5" s="94">
        <f>SUM(AA71:AA80)/SUM(AU71:AU80)</f>
        <v>0</v>
      </c>
    </row>
    <row r="6" spans="2:47" x14ac:dyDescent="0.2">
      <c r="D6" s="46"/>
      <c r="E6" s="46"/>
      <c r="F6" s="46" t="s">
        <v>1</v>
      </c>
      <c r="G6" s="93" t="s">
        <v>12</v>
      </c>
      <c r="H6" s="94">
        <f>SUM(H111:H120)/SUM(AB111:AB120)</f>
        <v>0</v>
      </c>
      <c r="I6" s="94">
        <f>SUM(I111:I120)/SUM(AC111:AC120)</f>
        <v>0</v>
      </c>
      <c r="J6" s="94">
        <f>SUM(J111:J120)/SUM(AD111:AD120)</f>
        <v>0.33543365722052693</v>
      </c>
      <c r="K6" s="94">
        <f>SUM(K111:K120)/SUM(AE111:AE120)</f>
        <v>0.32199186823646747</v>
      </c>
      <c r="L6" s="94">
        <f>SUM(L111:L120)/SUM(AF111:AF120)</f>
        <v>0.31047195886844736</v>
      </c>
      <c r="M6" s="94">
        <f>SUM(M111:M120)/SUM(AG111:AG120)</f>
        <v>0.30051677862139969</v>
      </c>
      <c r="N6" s="94">
        <f>SUM(N111:N120)/SUM(AH111:AH120)</f>
        <v>0.2918518412512397</v>
      </c>
      <c r="O6" s="94">
        <f>SUM(O111:O120)/SUM(AI111:AI120)</f>
        <v>0.28426269679391575</v>
      </c>
      <c r="P6" s="94">
        <f>SUM(P111:P120)/SUM(AJ111:AJ120)</f>
        <v>0.39783557562865374</v>
      </c>
      <c r="Q6" s="94">
        <f>SUM(Q111:Q120)/SUM(AK111:AK120)</f>
        <v>0.40342843030346448</v>
      </c>
      <c r="R6" s="94">
        <f>SUM(R111:R120)/SUM(AL111:AL120)</f>
        <v>0.40874905870487088</v>
      </c>
      <c r="S6" s="94">
        <f>SUM(S111:S120)/SUM(AM111:AM120)</f>
        <v>0.41380224741885491</v>
      </c>
      <c r="T6" s="94">
        <f>SUM(T111:T120)/SUM(AN111:AN120)</f>
        <v>0.13406870074395671</v>
      </c>
      <c r="U6" s="94">
        <f>SUM(U111:U120)/SUM(AO111:AO120)</f>
        <v>0.15128487787684639</v>
      </c>
      <c r="V6" s="94">
        <f>SUM(V111:V120)/SUM(AP111:AP120)</f>
        <v>0.33400708226409181</v>
      </c>
      <c r="W6" s="94">
        <f>SUM(W111:W120)/SUM(AQ111:AQ120)</f>
        <v>0.38170067492820015</v>
      </c>
      <c r="X6" s="94">
        <f>SUM(X111:X120)/SUM(AR111:AR120)</f>
        <v>0.43985625305196879</v>
      </c>
      <c r="Y6" s="94">
        <f>SUM(Y111:Y120)/SUM(AS111:AS120)</f>
        <v>0.5120998464482619</v>
      </c>
      <c r="Z6" s="94">
        <f>SUM(Z111:Z120)/SUM(AT111:AT120)</f>
        <v>0.29348080402129911</v>
      </c>
      <c r="AA6" s="94">
        <f>SUM(AA111:AA120)/SUM(AU111:AU120)</f>
        <v>0.31695926834300336</v>
      </c>
    </row>
    <row r="7" spans="2:47" x14ac:dyDescent="0.2">
      <c r="D7" s="46"/>
      <c r="E7" s="46"/>
      <c r="F7" s="46" t="s">
        <v>1</v>
      </c>
      <c r="G7" s="93" t="s">
        <v>14</v>
      </c>
      <c r="H7" s="94">
        <f>SUM(H151:H160)/SUM(AB151:AB160)</f>
        <v>0</v>
      </c>
      <c r="I7" s="94">
        <f>SUM(I151:I160)/SUM(AC151:AC160)</f>
        <v>0</v>
      </c>
      <c r="J7" s="94">
        <f>SUM(J151:J160)/SUM(AD151:AD160)</f>
        <v>0.16772144090376562</v>
      </c>
      <c r="K7" s="94">
        <f>SUM(K151:K160)/SUM(AE151:AE160)</f>
        <v>0.16100036158390288</v>
      </c>
      <c r="L7" s="94">
        <f>SUM(L151:L160)/SUM(AF151:AF160)</f>
        <v>0.15524024849836682</v>
      </c>
      <c r="M7" s="94">
        <f>SUM(M151:M160)/SUM(AG151:AG160)</f>
        <v>0.15026252148871894</v>
      </c>
      <c r="N7" s="94">
        <f>SUM(N151:N160)/SUM(AH151:AH160)</f>
        <v>0.14592993365866497</v>
      </c>
      <c r="O7" s="94">
        <f>SUM(O151:O160)/SUM(AI151:AI160)</f>
        <v>0.1421352570774404</v>
      </c>
      <c r="P7" s="94">
        <f>SUM(P151:P160)/SUM(AJ151:AJ160)</f>
        <v>0.2590545262304354</v>
      </c>
      <c r="Q7" s="94">
        <f>SUM(Q151:Q160)/SUM(AK151:AK160)</f>
        <v>0.2626963682546668</v>
      </c>
      <c r="R7" s="94">
        <f>SUM(R151:R160)/SUM(AL151:AL160)</f>
        <v>0.26616094747837366</v>
      </c>
      <c r="S7" s="94">
        <f>SUM(S151:S160)/SUM(AM151:AM160)</f>
        <v>0.26945138073383484</v>
      </c>
      <c r="T7" s="94">
        <f>SUM(T151:T160)/SUM(AN151:AN160)</f>
        <v>0.13407406370650496</v>
      </c>
      <c r="U7" s="94">
        <f>SUM(U151:U160)/SUM(AO151:AO160)</f>
        <v>0.15129092951402695</v>
      </c>
      <c r="V7" s="94">
        <f>SUM(V151:V160)/SUM(AP151:AP160)</f>
        <v>0.17170707524068451</v>
      </c>
      <c r="W7" s="94">
        <f>SUM(W151:W160)/SUM(AQ151:AQ160)</f>
        <v>0.19622549936679198</v>
      </c>
      <c r="X7" s="94">
        <f>SUM(X151:X160)/SUM(AR151:AR160)</f>
        <v>0.22612224335459782</v>
      </c>
      <c r="Y7" s="94">
        <f>SUM(Y151:Y160)/SUM(AS151:AS160)</f>
        <v>0.26326138436582563</v>
      </c>
      <c r="Z7" s="94">
        <f>SUM(Z151:Z160)/SUM(AT151:AT160)</f>
        <v>0</v>
      </c>
      <c r="AA7" s="94">
        <f>SUM(AA151:AA160)/SUM(AU151:AU160)</f>
        <v>0</v>
      </c>
    </row>
    <row r="8" spans="2:47" x14ac:dyDescent="0.2">
      <c r="D8" s="46"/>
      <c r="E8" s="46"/>
      <c r="F8" s="46" t="s">
        <v>1</v>
      </c>
      <c r="G8" s="93" t="s">
        <v>15</v>
      </c>
      <c r="H8" s="94">
        <f>SUM(H191:H200)/SUM(AB191:AB200)</f>
        <v>0</v>
      </c>
      <c r="I8" s="94">
        <f>SUM(I191:I200)/SUM(AC191:AC200)</f>
        <v>0</v>
      </c>
      <c r="J8" s="94">
        <f>SUM(J191:J200)/SUM(AD191:AD200)</f>
        <v>0.16771682861026346</v>
      </c>
      <c r="K8" s="94">
        <f>SUM(K191:K200)/SUM(AE191:AE200)</f>
        <v>0.16099593411823374</v>
      </c>
      <c r="L8" s="94">
        <f>SUM(L191:L200)/SUM(AF191:AF200)</f>
        <v>0.15523597943422368</v>
      </c>
      <c r="M8" s="94">
        <f>SUM(M191:M200)/SUM(AG191:AG200)</f>
        <v>0.15025838931069985</v>
      </c>
      <c r="N8" s="94">
        <f>SUM(N191:N200)/SUM(AH191:AH200)</f>
        <v>0.14592592062561985</v>
      </c>
      <c r="O8" s="94">
        <f>SUM(O191:O200)/SUM(AI191:AI200)</f>
        <v>0.14213134839695787</v>
      </c>
      <c r="P8" s="94">
        <f>SUM(P191:P200)/SUM(AJ191:AJ200)</f>
        <v>0.25905311466819148</v>
      </c>
      <c r="Q8" s="94">
        <f>SUM(Q191:Q200)/SUM(AK191:AK200)</f>
        <v>0.26269493684838952</v>
      </c>
      <c r="R8" s="94">
        <f>SUM(R191:R200)/SUM(AL191:AL200)</f>
        <v>0.26615949719395027</v>
      </c>
      <c r="S8" s="94">
        <f>SUM(S191:S200)/SUM(AM191:AM200)</f>
        <v>0.26944991252016937</v>
      </c>
      <c r="T8" s="94">
        <f>SUM(T191:T200)/SUM(AN191:AN200)</f>
        <v>0.13407674518777912</v>
      </c>
      <c r="U8" s="94">
        <f>SUM(U191:U200)/SUM(AO191:AO200)</f>
        <v>0.15129395533261725</v>
      </c>
      <c r="V8" s="94">
        <f>SUM(V191:V200)/SUM(AP191:AP200)</f>
        <v>0.25286394703539772</v>
      </c>
      <c r="W8" s="94">
        <f>SUM(W191:W200)/SUM(AQ191:AQ200)</f>
        <v>0.28897093616747066</v>
      </c>
      <c r="X8" s="94">
        <f>SUM(X191:X200)/SUM(AR191:AR200)</f>
        <v>0.33299829309301726</v>
      </c>
      <c r="Y8" s="94">
        <f>SUM(Y191:Y200)/SUM(AS191:AS200)</f>
        <v>0.38769114586241782</v>
      </c>
      <c r="Z8" s="94">
        <f>SUM(Z191:Z200)/SUM(AT191:AT200)</f>
        <v>0.14674040201064956</v>
      </c>
      <c r="AA8" s="94">
        <f>SUM(AA191:AA200)/SUM(AU191:AU200)</f>
        <v>0.15847963417150168</v>
      </c>
    </row>
    <row r="11" spans="2:47" x14ac:dyDescent="0.2">
      <c r="B11" s="79"/>
      <c r="C11" s="19"/>
      <c r="D11" s="19" t="s">
        <v>29</v>
      </c>
      <c r="E11" s="4"/>
      <c r="F11" s="19" t="s">
        <v>1</v>
      </c>
      <c r="G11" s="19" t="s">
        <v>3</v>
      </c>
      <c r="H11" s="19">
        <v>1</v>
      </c>
      <c r="I11" s="19">
        <v>2</v>
      </c>
      <c r="J11" s="19">
        <v>3</v>
      </c>
      <c r="K11" s="19">
        <v>4</v>
      </c>
      <c r="L11" s="19">
        <v>5</v>
      </c>
      <c r="M11" s="19">
        <v>6</v>
      </c>
      <c r="N11" s="19">
        <v>7</v>
      </c>
      <c r="O11" s="19">
        <v>8</v>
      </c>
      <c r="P11" s="19">
        <v>9</v>
      </c>
      <c r="Q11" s="19">
        <v>10</v>
      </c>
      <c r="R11" s="19">
        <v>11</v>
      </c>
      <c r="S11" s="19">
        <v>12</v>
      </c>
      <c r="T11" s="19">
        <v>13</v>
      </c>
      <c r="U11" s="19">
        <v>14</v>
      </c>
      <c r="V11" s="19">
        <v>15</v>
      </c>
      <c r="W11" s="19">
        <v>16</v>
      </c>
      <c r="X11" s="19">
        <v>17</v>
      </c>
      <c r="Y11" s="19">
        <v>18</v>
      </c>
      <c r="Z11" s="19">
        <v>19</v>
      </c>
      <c r="AA11" s="19">
        <v>20</v>
      </c>
      <c r="AB11" s="95" t="s">
        <v>0</v>
      </c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</row>
    <row r="12" spans="2:47" x14ac:dyDescent="0.2">
      <c r="B12" s="4"/>
      <c r="C12" s="19"/>
      <c r="D12" s="19"/>
      <c r="E12" s="19"/>
      <c r="F12" s="19" t="s">
        <v>1</v>
      </c>
      <c r="G12" s="4" t="s">
        <v>10</v>
      </c>
      <c r="H12" s="65">
        <f>H22*H4</f>
        <v>0</v>
      </c>
      <c r="I12" s="65">
        <f>I22*I4</f>
        <v>0</v>
      </c>
      <c r="J12" s="65">
        <f>J22*J4</f>
        <v>0.97646166114563282</v>
      </c>
      <c r="K12" s="65">
        <f>K22*K4</f>
        <v>0.93729153052446756</v>
      </c>
      <c r="L12" s="65">
        <f>L22*L4</f>
        <v>0.90372455956208297</v>
      </c>
      <c r="M12" s="65">
        <f>M22*M4</f>
        <v>0.87471893428037784</v>
      </c>
      <c r="N12" s="65">
        <f>N22*N4</f>
        <v>0.84947409945219321</v>
      </c>
      <c r="O12" s="65">
        <f>O22*O4</f>
        <v>0.82736468552318865</v>
      </c>
      <c r="P12" s="65">
        <f>P22*P4</f>
        <v>1.5064306978011324</v>
      </c>
      <c r="Q12" s="65">
        <f>Q22*Q4</f>
        <v>1.5275770131581494</v>
      </c>
      <c r="R12" s="65">
        <f>R22*R4</f>
        <v>1.5476932471985281</v>
      </c>
      <c r="S12" s="65">
        <f>S22*S4</f>
        <v>3.1784677190840727</v>
      </c>
      <c r="T12" s="65">
        <f>T22*T4</f>
        <v>2.2323413924189404</v>
      </c>
      <c r="U12" s="65">
        <f>U22*U4</f>
        <v>2.5188711497838958</v>
      </c>
      <c r="V12" s="65">
        <f>V22*V4</f>
        <v>24.457755364979782</v>
      </c>
      <c r="W12" s="65">
        <f>W22*W4</f>
        <v>27.940328306708459</v>
      </c>
      <c r="X12" s="65">
        <f>X22*X4</f>
        <v>32.183528545697307</v>
      </c>
      <c r="Y12" s="65">
        <f>Y22*Y4</f>
        <v>37.824702706496353</v>
      </c>
      <c r="Z12" s="65">
        <f>Z22*Z4</f>
        <v>23.421408872559638</v>
      </c>
      <c r="AA12" s="65">
        <f>AA22*AA4</f>
        <v>25.285355748268678</v>
      </c>
      <c r="AB12" s="19">
        <f>SUM(H12:AA12)</f>
        <v>188.99349623464286</v>
      </c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</row>
    <row r="13" spans="2:47" x14ac:dyDescent="0.2">
      <c r="B13" s="4"/>
      <c r="C13" s="19"/>
      <c r="D13" s="19"/>
      <c r="E13" s="19"/>
      <c r="F13" s="19" t="s">
        <v>1</v>
      </c>
      <c r="G13" s="4" t="s">
        <v>11</v>
      </c>
      <c r="H13" s="65">
        <f>H23*H5</f>
        <v>0</v>
      </c>
      <c r="I13" s="65">
        <f>I23*I5</f>
        <v>0</v>
      </c>
      <c r="J13" s="65">
        <f>J23*J5</f>
        <v>9.7659056697548703</v>
      </c>
      <c r="K13" s="65">
        <f>K23*K5</f>
        <v>9.3741526537998237</v>
      </c>
      <c r="L13" s="65">
        <f>L23*L5</f>
        <v>9.0384386313430252</v>
      </c>
      <c r="M13" s="65">
        <f>M23*M5</f>
        <v>8.7483440872714748</v>
      </c>
      <c r="N13" s="65">
        <f>N23*N5</f>
        <v>8.4958624124750042</v>
      </c>
      <c r="O13" s="65">
        <f>O23*O5</f>
        <v>8.2747390858398369</v>
      </c>
      <c r="P13" s="65">
        <f>P23*P5</f>
        <v>11.569481633813176</v>
      </c>
      <c r="Q13" s="65">
        <f>Q23*Q5</f>
        <v>11.731886653508365</v>
      </c>
      <c r="R13" s="65">
        <f>R23*R5</f>
        <v>11.886380584501252</v>
      </c>
      <c r="S13" s="65">
        <f>S23*S5</f>
        <v>24.410830151886458</v>
      </c>
      <c r="T13" s="65">
        <f>T23*T5</f>
        <v>11.163850352773929</v>
      </c>
      <c r="U13" s="65">
        <f>U23*U5</f>
        <v>12.596774252183796</v>
      </c>
      <c r="V13" s="65">
        <f>V23*V5</f>
        <v>14.283399676039632</v>
      </c>
      <c r="W13" s="65">
        <f>W23*W5</f>
        <v>16.317232318707124</v>
      </c>
      <c r="X13" s="65">
        <f>X23*X5</f>
        <v>18.795273496832817</v>
      </c>
      <c r="Y13" s="65">
        <f>Y23*Y5</f>
        <v>22.08973547743685</v>
      </c>
      <c r="Z13" s="65">
        <f>Z23*Z5</f>
        <v>0</v>
      </c>
      <c r="AA13" s="65">
        <f>AA23*AA5</f>
        <v>0</v>
      </c>
      <c r="AB13" s="19">
        <f t="shared" ref="AB13:AB16" si="0">SUM(H13:AA13)</f>
        <v>208.54228713816741</v>
      </c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</row>
    <row r="14" spans="2:47" x14ac:dyDescent="0.2">
      <c r="B14" s="79"/>
      <c r="C14" s="19"/>
      <c r="D14" s="19"/>
      <c r="E14" s="19"/>
      <c r="F14" s="19" t="s">
        <v>1</v>
      </c>
      <c r="G14" s="4" t="s">
        <v>12</v>
      </c>
      <c r="H14" s="65">
        <f>H24*H6</f>
        <v>0</v>
      </c>
      <c r="I14" s="65">
        <f>I24*I6</f>
        <v>0</v>
      </c>
      <c r="J14" s="65">
        <f>J24*J6</f>
        <v>7.8267853351456029</v>
      </c>
      <c r="K14" s="65">
        <f>K24*K6</f>
        <v>7.5131435921842895</v>
      </c>
      <c r="L14" s="65">
        <f>L24*L6</f>
        <v>7.2443457069304857</v>
      </c>
      <c r="M14" s="65">
        <f>M24*M6</f>
        <v>7.0120581678327047</v>
      </c>
      <c r="N14" s="65">
        <f>N24*N6</f>
        <v>6.8098762958623036</v>
      </c>
      <c r="O14" s="65">
        <f>O24*O6</f>
        <v>6.6327962585247437</v>
      </c>
      <c r="P14" s="65">
        <f>P24*P6</f>
        <v>9.2828300980019804</v>
      </c>
      <c r="Q14" s="65">
        <f>Q24*Q6</f>
        <v>9.4133300404142322</v>
      </c>
      <c r="R14" s="65">
        <f>R24*R6</f>
        <v>9.5374780364470499</v>
      </c>
      <c r="S14" s="65">
        <f>S24*S6</f>
        <v>19.310771546212791</v>
      </c>
      <c r="T14" s="65">
        <f>T24*T6</f>
        <v>8.9379133829304269</v>
      </c>
      <c r="U14" s="65">
        <f>U24*U6</f>
        <v>10.085658525123069</v>
      </c>
      <c r="V14" s="65">
        <f>V24*V6</f>
        <v>22.267138817606071</v>
      </c>
      <c r="W14" s="65">
        <f>W24*W6</f>
        <v>25.446711661879952</v>
      </c>
      <c r="X14" s="65">
        <f>X24*X6</f>
        <v>29.32375020346452</v>
      </c>
      <c r="Y14" s="65">
        <f>Y24*Y6</f>
        <v>34.139989763217848</v>
      </c>
      <c r="Z14" s="65">
        <f>Z24*Z6</f>
        <v>11.739232160851964</v>
      </c>
      <c r="AA14" s="65">
        <f>AA24*AA6</f>
        <v>12.678370733720135</v>
      </c>
      <c r="AB14" s="19">
        <f t="shared" si="0"/>
        <v>245.20218032635017</v>
      </c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</row>
    <row r="15" spans="2:47" x14ac:dyDescent="0.2">
      <c r="B15" s="19"/>
      <c r="C15" s="19"/>
      <c r="D15" s="19"/>
      <c r="E15" s="19"/>
      <c r="F15" s="19" t="s">
        <v>1</v>
      </c>
      <c r="G15" s="4" t="s">
        <v>14</v>
      </c>
      <c r="H15" s="65">
        <f>H25*H7</f>
        <v>0</v>
      </c>
      <c r="I15" s="65">
        <f>I25*I7</f>
        <v>0</v>
      </c>
      <c r="J15" s="65">
        <f>J25*J7</f>
        <v>5.8702504316317965</v>
      </c>
      <c r="K15" s="65">
        <f>K25*K7</f>
        <v>5.6350126554366007</v>
      </c>
      <c r="L15" s="65">
        <f>L25*L7</f>
        <v>5.4334086974428386</v>
      </c>
      <c r="M15" s="65">
        <f>M25*M7</f>
        <v>5.2591882521051625</v>
      </c>
      <c r="N15" s="65">
        <f>N25*N7</f>
        <v>5.1075476780532743</v>
      </c>
      <c r="O15" s="65">
        <f>O25*O7</f>
        <v>4.9747339977104144</v>
      </c>
      <c r="P15" s="65">
        <f>P25*P7</f>
        <v>9.0669084180652391</v>
      </c>
      <c r="Q15" s="65">
        <f>Q25*Q7</f>
        <v>9.1943728889133389</v>
      </c>
      <c r="R15" s="65">
        <f>R25*R7</f>
        <v>9.3156331617430777</v>
      </c>
      <c r="S15" s="65">
        <f>S25*S7</f>
        <v>18.861596651368441</v>
      </c>
      <c r="T15" s="65">
        <f>T25*T7</f>
        <v>13.407406370650495</v>
      </c>
      <c r="U15" s="65">
        <f>U25*U7</f>
        <v>15.129092951402695</v>
      </c>
      <c r="V15" s="65">
        <f>V25*V7</f>
        <v>17.170707524068451</v>
      </c>
      <c r="W15" s="65">
        <f>W25*W7</f>
        <v>19.622549936679199</v>
      </c>
      <c r="X15" s="65">
        <f>X25*X7</f>
        <v>22.612224335459782</v>
      </c>
      <c r="Y15" s="65">
        <f>Y25*Y7</f>
        <v>26.326138436582564</v>
      </c>
      <c r="Z15" s="65">
        <f>Z25*Z7</f>
        <v>0</v>
      </c>
      <c r="AA15" s="65">
        <f>AA25*AA7</f>
        <v>0</v>
      </c>
      <c r="AB15" s="19">
        <f t="shared" si="0"/>
        <v>192.98677238731338</v>
      </c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</row>
    <row r="16" spans="2:47" x14ac:dyDescent="0.2">
      <c r="B16" s="79"/>
      <c r="C16" s="19"/>
      <c r="D16" s="19"/>
      <c r="E16" s="19"/>
      <c r="F16" s="19" t="s">
        <v>1</v>
      </c>
      <c r="G16" s="4" t="s">
        <v>15</v>
      </c>
      <c r="H16" s="65">
        <f>H26*H8</f>
        <v>0</v>
      </c>
      <c r="I16" s="65">
        <f>I26*I8</f>
        <v>0</v>
      </c>
      <c r="J16" s="65">
        <f>J26*J8</f>
        <v>7.8267853351456029</v>
      </c>
      <c r="K16" s="65">
        <f>K26*K8</f>
        <v>7.5131435921842895</v>
      </c>
      <c r="L16" s="65">
        <f>L26*L8</f>
        <v>7.2443457069304857</v>
      </c>
      <c r="M16" s="65">
        <f>M26*M8</f>
        <v>7.0120581678327047</v>
      </c>
      <c r="N16" s="65">
        <f>N26*N8</f>
        <v>6.8098762958623036</v>
      </c>
      <c r="O16" s="65">
        <f>O26*O8</f>
        <v>6.6327962585247437</v>
      </c>
      <c r="P16" s="65">
        <f>P26*P8</f>
        <v>12.089145351182347</v>
      </c>
      <c r="Q16" s="65">
        <f>Q26*Q8</f>
        <v>12.259097052924924</v>
      </c>
      <c r="R16" s="65">
        <f>R26*R8</f>
        <v>12.42077653571776</v>
      </c>
      <c r="S16" s="65">
        <f>S26*S8</f>
        <v>25.148658501881901</v>
      </c>
      <c r="T16" s="65">
        <f>T26*T8</f>
        <v>17.876899358370508</v>
      </c>
      <c r="U16" s="65">
        <f>U26*U8</f>
        <v>20.172527377682254</v>
      </c>
      <c r="V16" s="65">
        <f>V26*V8</f>
        <v>33.715192938052951</v>
      </c>
      <c r="W16" s="65">
        <f>W26*W8</f>
        <v>38.529458155662667</v>
      </c>
      <c r="X16" s="65">
        <f>X26*X8</f>
        <v>44.3997724124022</v>
      </c>
      <c r="Y16" s="65">
        <f>Y26*Y8</f>
        <v>51.692152781656297</v>
      </c>
      <c r="Z16" s="65">
        <f>Z26*Z8</f>
        <v>11.739232160851964</v>
      </c>
      <c r="AA16" s="65">
        <f>AA26*AA8</f>
        <v>12.678370733720135</v>
      </c>
      <c r="AB16" s="19">
        <f t="shared" si="0"/>
        <v>335.76028871658605</v>
      </c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</row>
    <row r="17" spans="1:48" x14ac:dyDescent="0.2">
      <c r="A17" s="96"/>
      <c r="B17" s="4"/>
      <c r="C17" s="19"/>
      <c r="D17" s="19"/>
      <c r="E17" s="19"/>
      <c r="F17" s="19"/>
      <c r="G17" s="4"/>
      <c r="H17" s="97">
        <f t="shared" ref="H17:I17" si="1">SUM(H12:H16)</f>
        <v>0</v>
      </c>
      <c r="I17" s="97">
        <f t="shared" si="1"/>
        <v>0</v>
      </c>
      <c r="J17" s="97">
        <f>SUM(J12:J16)</f>
        <v>32.266188432823505</v>
      </c>
      <c r="K17" s="97">
        <f t="shared" ref="K17:AA17" si="2">SUM(K12:K16)</f>
        <v>30.972744024129469</v>
      </c>
      <c r="L17" s="97">
        <f t="shared" si="2"/>
        <v>29.864263302208919</v>
      </c>
      <c r="M17" s="97">
        <f t="shared" si="2"/>
        <v>28.906367609322423</v>
      </c>
      <c r="N17" s="97">
        <f t="shared" si="2"/>
        <v>28.072636781705079</v>
      </c>
      <c r="O17" s="97">
        <f t="shared" si="2"/>
        <v>27.342430286122926</v>
      </c>
      <c r="P17" s="97">
        <f t="shared" si="2"/>
        <v>43.514796198863877</v>
      </c>
      <c r="Q17" s="97">
        <f t="shared" si="2"/>
        <v>44.126263648919007</v>
      </c>
      <c r="R17" s="97">
        <f t="shared" si="2"/>
        <v>44.707961565607675</v>
      </c>
      <c r="S17" s="97">
        <f t="shared" si="2"/>
        <v>90.910324570433659</v>
      </c>
      <c r="T17" s="97">
        <f t="shared" si="2"/>
        <v>53.618410857144298</v>
      </c>
      <c r="U17" s="97">
        <f t="shared" si="2"/>
        <v>60.502924256175717</v>
      </c>
      <c r="V17" s="97">
        <f t="shared" si="2"/>
        <v>111.89419432074688</v>
      </c>
      <c r="W17" s="97">
        <f t="shared" si="2"/>
        <v>127.85628037963741</v>
      </c>
      <c r="X17" s="97">
        <f t="shared" si="2"/>
        <v>147.31454899385662</v>
      </c>
      <c r="Y17" s="97">
        <f t="shared" si="2"/>
        <v>172.07271916538991</v>
      </c>
      <c r="Z17" s="97">
        <f t="shared" si="2"/>
        <v>46.899873194263563</v>
      </c>
      <c r="AA17" s="97">
        <f t="shared" si="2"/>
        <v>50.642097215708951</v>
      </c>
      <c r="AB17" s="67">
        <f>SUM(AB12:AB16)</f>
        <v>1171.4850248030598</v>
      </c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</row>
    <row r="18" spans="1:48" x14ac:dyDescent="0.2">
      <c r="A18" s="79"/>
      <c r="B18" s="4"/>
      <c r="C18" s="19"/>
      <c r="D18" s="19"/>
      <c r="E18" s="19"/>
      <c r="F18" s="19"/>
      <c r="G18" s="4"/>
      <c r="H18" s="97"/>
      <c r="I18" s="97"/>
      <c r="J18" s="67">
        <v>1000</v>
      </c>
      <c r="K18" s="67">
        <v>1000</v>
      </c>
      <c r="L18" s="67">
        <v>1000</v>
      </c>
      <c r="M18" s="67">
        <v>1000</v>
      </c>
      <c r="N18" s="67">
        <v>1000</v>
      </c>
      <c r="O18" s="67">
        <v>1000</v>
      </c>
      <c r="P18" s="67">
        <v>1000</v>
      </c>
      <c r="Q18" s="67">
        <v>1000</v>
      </c>
      <c r="R18" s="67">
        <v>1000</v>
      </c>
      <c r="S18" s="67">
        <v>1000</v>
      </c>
      <c r="T18" s="67">
        <v>1000</v>
      </c>
      <c r="U18" s="67">
        <v>1000</v>
      </c>
      <c r="V18" s="67">
        <v>1000</v>
      </c>
      <c r="W18" s="67">
        <v>1000</v>
      </c>
      <c r="X18" s="67">
        <v>1000</v>
      </c>
      <c r="Y18" s="67">
        <v>1000</v>
      </c>
      <c r="Z18" s="67">
        <v>1000</v>
      </c>
      <c r="AA18" s="67">
        <v>1000</v>
      </c>
      <c r="AB18" s="67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8" x14ac:dyDescent="0.2">
      <c r="A19" s="79"/>
      <c r="B19" s="4"/>
      <c r="C19" s="19"/>
      <c r="D19" s="19"/>
      <c r="E19" s="19"/>
      <c r="F19" s="19"/>
      <c r="G19" s="4"/>
      <c r="H19" s="97"/>
      <c r="I19" s="97"/>
      <c r="J19" s="97">
        <f>J17/J18</f>
        <v>3.2266188432823507E-2</v>
      </c>
      <c r="K19" s="97">
        <f t="shared" ref="K19:AA19" si="3">K17/K18</f>
        <v>3.0972744024129469E-2</v>
      </c>
      <c r="L19" s="97">
        <f t="shared" si="3"/>
        <v>2.986426330220892E-2</v>
      </c>
      <c r="M19" s="97">
        <f t="shared" si="3"/>
        <v>2.8906367609322425E-2</v>
      </c>
      <c r="N19" s="97">
        <f t="shared" si="3"/>
        <v>2.8072636781705077E-2</v>
      </c>
      <c r="O19" s="97">
        <f t="shared" si="3"/>
        <v>2.7342430286122925E-2</v>
      </c>
      <c r="P19" s="97">
        <f t="shared" si="3"/>
        <v>4.3514796198863878E-2</v>
      </c>
      <c r="Q19" s="97">
        <f t="shared" si="3"/>
        <v>4.4126263648919008E-2</v>
      </c>
      <c r="R19" s="97">
        <f t="shared" si="3"/>
        <v>4.4707961565607676E-2</v>
      </c>
      <c r="S19" s="97">
        <f t="shared" si="3"/>
        <v>9.0910324570433659E-2</v>
      </c>
      <c r="T19" s="97">
        <f t="shared" si="3"/>
        <v>5.3618410857144298E-2</v>
      </c>
      <c r="U19" s="97">
        <f t="shared" si="3"/>
        <v>6.0502924256175719E-2</v>
      </c>
      <c r="V19" s="97">
        <f t="shared" si="3"/>
        <v>0.11189419432074688</v>
      </c>
      <c r="W19" s="97">
        <f t="shared" si="3"/>
        <v>0.12785628037963742</v>
      </c>
      <c r="X19" s="97">
        <f t="shared" si="3"/>
        <v>0.14731454899385663</v>
      </c>
      <c r="Y19" s="97">
        <f t="shared" si="3"/>
        <v>0.17207271916538991</v>
      </c>
      <c r="Z19" s="97">
        <f t="shared" si="3"/>
        <v>4.6899873194263565E-2</v>
      </c>
      <c r="AA19" s="97">
        <f t="shared" si="3"/>
        <v>5.0642097215708948E-2</v>
      </c>
      <c r="AB19" s="67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</row>
    <row r="20" spans="1:48" x14ac:dyDescent="0.2">
      <c r="B20" s="4"/>
      <c r="C20" s="19"/>
      <c r="D20" s="19"/>
      <c r="E20" s="19"/>
      <c r="F20" s="19"/>
      <c r="G20" s="19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</row>
    <row r="21" spans="1:48" x14ac:dyDescent="0.2">
      <c r="B21" s="79"/>
      <c r="C21" s="100"/>
      <c r="D21" s="101" t="s">
        <v>76</v>
      </c>
      <c r="E21" s="4"/>
      <c r="F21" s="19" t="s">
        <v>1</v>
      </c>
      <c r="G21" s="19" t="s">
        <v>3</v>
      </c>
      <c r="H21" s="67">
        <v>1</v>
      </c>
      <c r="I21" s="67">
        <v>2</v>
      </c>
      <c r="J21" s="67">
        <v>3</v>
      </c>
      <c r="K21" s="67">
        <v>4</v>
      </c>
      <c r="L21" s="67">
        <v>5</v>
      </c>
      <c r="M21" s="67">
        <v>6</v>
      </c>
      <c r="N21" s="67">
        <v>7</v>
      </c>
      <c r="O21" s="67">
        <v>8</v>
      </c>
      <c r="P21" s="67">
        <v>9</v>
      </c>
      <c r="Q21" s="67">
        <v>10</v>
      </c>
      <c r="R21" s="67">
        <v>11</v>
      </c>
      <c r="S21" s="67">
        <v>12</v>
      </c>
      <c r="T21" s="67">
        <v>13</v>
      </c>
      <c r="U21" s="67">
        <v>14</v>
      </c>
      <c r="V21" s="67">
        <v>15</v>
      </c>
      <c r="W21" s="67">
        <v>16</v>
      </c>
      <c r="X21" s="67">
        <v>17</v>
      </c>
      <c r="Y21" s="67">
        <v>18</v>
      </c>
      <c r="Z21" s="67">
        <v>19</v>
      </c>
      <c r="AA21" s="67">
        <v>20</v>
      </c>
      <c r="AB21" s="95" t="s">
        <v>0</v>
      </c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</row>
    <row r="22" spans="1:48" x14ac:dyDescent="0.2">
      <c r="B22" s="79"/>
      <c r="C22" s="19"/>
      <c r="D22" s="19"/>
      <c r="E22" s="19"/>
      <c r="F22" s="19" t="s">
        <v>1</v>
      </c>
      <c r="G22" s="4" t="s">
        <v>10</v>
      </c>
      <c r="H22" s="19">
        <v>5.8194444444444189</v>
      </c>
      <c r="I22" s="19">
        <v>5.8194444444444189</v>
      </c>
      <c r="J22" s="19">
        <v>5.8194444444444189</v>
      </c>
      <c r="K22" s="19">
        <v>5.8194444444444189</v>
      </c>
      <c r="L22" s="19">
        <v>5.8194444444444189</v>
      </c>
      <c r="M22" s="19">
        <v>5.8194444444444189</v>
      </c>
      <c r="N22" s="19">
        <v>5.8194444444444189</v>
      </c>
      <c r="O22" s="19">
        <v>5.8194444444444189</v>
      </c>
      <c r="P22" s="19">
        <v>5.8194444444444189</v>
      </c>
      <c r="Q22" s="19">
        <v>5.8194444444444189</v>
      </c>
      <c r="R22" s="19">
        <v>5.8194444444444189</v>
      </c>
      <c r="S22" s="19">
        <v>11.805555555555808</v>
      </c>
      <c r="T22" s="19">
        <v>16.638888888888914</v>
      </c>
      <c r="U22" s="19">
        <v>16.638888888888914</v>
      </c>
      <c r="V22" s="19">
        <v>16.638888888888914</v>
      </c>
      <c r="W22" s="19">
        <v>16.638888888888914</v>
      </c>
      <c r="X22" s="19">
        <v>16.638888888888914</v>
      </c>
      <c r="Y22" s="19">
        <v>16.805555555555429</v>
      </c>
      <c r="Z22" s="19">
        <v>9.9722222222222463</v>
      </c>
      <c r="AA22" s="19">
        <v>9.9722222222222463</v>
      </c>
      <c r="AB22" s="19">
        <v>9.9722222222222463</v>
      </c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</row>
    <row r="23" spans="1:48" x14ac:dyDescent="0.2">
      <c r="B23" s="79"/>
      <c r="C23" s="19"/>
      <c r="D23" s="19"/>
      <c r="E23" s="19"/>
      <c r="F23" s="19" t="s">
        <v>1</v>
      </c>
      <c r="G23" s="4" t="s">
        <v>11</v>
      </c>
      <c r="H23" s="19">
        <v>29.097222222222097</v>
      </c>
      <c r="I23" s="19">
        <v>29.097222222222097</v>
      </c>
      <c r="J23" s="19">
        <v>29.097222222222097</v>
      </c>
      <c r="K23" s="19">
        <v>29.097222222222097</v>
      </c>
      <c r="L23" s="19">
        <v>29.097222222222097</v>
      </c>
      <c r="M23" s="19">
        <v>29.097222222222097</v>
      </c>
      <c r="N23" s="19">
        <v>29.097222222222097</v>
      </c>
      <c r="O23" s="19">
        <v>29.097222222222097</v>
      </c>
      <c r="P23" s="19">
        <v>29.097222222222097</v>
      </c>
      <c r="Q23" s="19">
        <v>29.097222222222097</v>
      </c>
      <c r="R23" s="19">
        <v>29.097222222222097</v>
      </c>
      <c r="S23" s="19">
        <v>59.027777777779043</v>
      </c>
      <c r="T23" s="19">
        <v>83.194444444444571</v>
      </c>
      <c r="U23" s="19">
        <v>83.194444444444571</v>
      </c>
      <c r="V23" s="19">
        <v>83.194444444444571</v>
      </c>
      <c r="W23" s="19">
        <v>83.194444444444571</v>
      </c>
      <c r="X23" s="19">
        <v>83.194444444444571</v>
      </c>
      <c r="Y23" s="19">
        <v>84.027777777777146</v>
      </c>
      <c r="Z23" s="19">
        <v>49.861111111111242</v>
      </c>
      <c r="AA23" s="19">
        <v>49.861111111111242</v>
      </c>
      <c r="AB23" s="19">
        <v>49.861111111111242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</row>
    <row r="24" spans="1:48" x14ac:dyDescent="0.2">
      <c r="B24" s="79"/>
      <c r="C24" s="19"/>
      <c r="D24" s="19"/>
      <c r="E24" s="19"/>
      <c r="F24" s="19" t="s">
        <v>1</v>
      </c>
      <c r="G24" s="4" t="s">
        <v>12</v>
      </c>
      <c r="H24" s="19">
        <v>23.333333333333258</v>
      </c>
      <c r="I24" s="19">
        <v>23.333333333333258</v>
      </c>
      <c r="J24" s="19">
        <v>23.333333333333258</v>
      </c>
      <c r="K24" s="19">
        <v>23.333333333333485</v>
      </c>
      <c r="L24" s="19">
        <v>23.333333333333485</v>
      </c>
      <c r="M24" s="19">
        <v>23.333333333333485</v>
      </c>
      <c r="N24" s="19">
        <v>23.333333333333485</v>
      </c>
      <c r="O24" s="19">
        <v>23.333333333333485</v>
      </c>
      <c r="P24" s="19">
        <v>23.333333333333485</v>
      </c>
      <c r="Q24" s="19">
        <v>23.333333333333485</v>
      </c>
      <c r="R24" s="19">
        <v>23.333333333333485</v>
      </c>
      <c r="S24" s="19">
        <v>46.666666666665606</v>
      </c>
      <c r="T24" s="19">
        <v>66.666666666666515</v>
      </c>
      <c r="U24" s="19">
        <v>66.666666666666515</v>
      </c>
      <c r="V24" s="19">
        <v>66.666666666666515</v>
      </c>
      <c r="W24" s="19">
        <v>66.666666666666515</v>
      </c>
      <c r="X24" s="19">
        <v>66.666666666666515</v>
      </c>
      <c r="Y24" s="19">
        <v>66.666666666667425</v>
      </c>
      <c r="Z24" s="19">
        <v>40</v>
      </c>
      <c r="AA24" s="19">
        <v>40</v>
      </c>
      <c r="AB24" s="19">
        <v>40</v>
      </c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</row>
    <row r="25" spans="1:48" x14ac:dyDescent="0.2">
      <c r="B25" s="79"/>
      <c r="C25" s="19"/>
      <c r="D25" s="19"/>
      <c r="E25" s="19"/>
      <c r="F25" s="19" t="s">
        <v>1</v>
      </c>
      <c r="G25" s="4" t="s">
        <v>14</v>
      </c>
      <c r="H25" s="19">
        <v>35</v>
      </c>
      <c r="I25" s="19">
        <v>35</v>
      </c>
      <c r="J25" s="19">
        <v>35</v>
      </c>
      <c r="K25" s="19">
        <v>35</v>
      </c>
      <c r="L25" s="19">
        <v>35</v>
      </c>
      <c r="M25" s="19">
        <v>35</v>
      </c>
      <c r="N25" s="19">
        <v>35</v>
      </c>
      <c r="O25" s="19">
        <v>35</v>
      </c>
      <c r="P25" s="19">
        <v>35</v>
      </c>
      <c r="Q25" s="19">
        <v>35</v>
      </c>
      <c r="R25" s="19">
        <v>35</v>
      </c>
      <c r="S25" s="19">
        <v>70</v>
      </c>
      <c r="T25" s="19">
        <v>100</v>
      </c>
      <c r="U25" s="19">
        <v>100</v>
      </c>
      <c r="V25" s="19">
        <v>100</v>
      </c>
      <c r="W25" s="19">
        <v>100</v>
      </c>
      <c r="X25" s="19">
        <v>100</v>
      </c>
      <c r="Y25" s="19">
        <v>100</v>
      </c>
      <c r="Z25" s="19">
        <v>60</v>
      </c>
      <c r="AA25" s="19">
        <v>60</v>
      </c>
      <c r="AB25" s="19">
        <v>60</v>
      </c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</row>
    <row r="26" spans="1:48" x14ac:dyDescent="0.2">
      <c r="B26" s="79"/>
      <c r="C26" s="19"/>
      <c r="D26" s="19"/>
      <c r="E26" s="19"/>
      <c r="F26" s="19" t="s">
        <v>1</v>
      </c>
      <c r="G26" s="4" t="s">
        <v>15</v>
      </c>
      <c r="H26" s="19">
        <v>46.666666666666515</v>
      </c>
      <c r="I26" s="19">
        <v>46.666666666666515</v>
      </c>
      <c r="J26" s="19">
        <v>46.666666666666515</v>
      </c>
      <c r="K26" s="19">
        <v>46.66666666666697</v>
      </c>
      <c r="L26" s="19">
        <v>46.66666666666697</v>
      </c>
      <c r="M26" s="19">
        <v>46.66666666666697</v>
      </c>
      <c r="N26" s="19">
        <v>46.66666666666697</v>
      </c>
      <c r="O26" s="19">
        <v>46.66666666666697</v>
      </c>
      <c r="P26" s="19">
        <v>46.66666666666697</v>
      </c>
      <c r="Q26" s="19">
        <v>46.66666666666697</v>
      </c>
      <c r="R26" s="19">
        <v>46.66666666666697</v>
      </c>
      <c r="S26" s="19">
        <v>93.333333333331211</v>
      </c>
      <c r="T26" s="19">
        <v>133.33333333333303</v>
      </c>
      <c r="U26" s="19">
        <v>133.33333333333303</v>
      </c>
      <c r="V26" s="19">
        <v>133.33333333333303</v>
      </c>
      <c r="W26" s="19">
        <v>133.33333333333303</v>
      </c>
      <c r="X26" s="19">
        <v>133.33333333333303</v>
      </c>
      <c r="Y26" s="19">
        <v>133.33333333333485</v>
      </c>
      <c r="Z26" s="19">
        <v>80</v>
      </c>
      <c r="AA26" s="19">
        <v>80</v>
      </c>
      <c r="AB26" s="19">
        <v>80</v>
      </c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</row>
    <row r="27" spans="1:48" x14ac:dyDescent="0.2">
      <c r="B27" s="79"/>
      <c r="C27" s="19"/>
      <c r="D27" s="19"/>
      <c r="E27" s="19"/>
      <c r="F27" s="19"/>
      <c r="G27" s="19" t="s">
        <v>0</v>
      </c>
      <c r="H27" s="66">
        <f>SUM(H22:H26)</f>
        <v>139.91666666666629</v>
      </c>
      <c r="I27" s="66">
        <f t="shared" ref="I27:AA27" si="4">SUM(I22:I26)</f>
        <v>139.91666666666629</v>
      </c>
      <c r="J27" s="66">
        <f t="shared" si="4"/>
        <v>139.91666666666629</v>
      </c>
      <c r="K27" s="66">
        <f t="shared" si="4"/>
        <v>139.91666666666697</v>
      </c>
      <c r="L27" s="66">
        <f t="shared" si="4"/>
        <v>139.91666666666697</v>
      </c>
      <c r="M27" s="66">
        <f t="shared" si="4"/>
        <v>139.91666666666697</v>
      </c>
      <c r="N27" s="66">
        <f t="shared" si="4"/>
        <v>139.91666666666697</v>
      </c>
      <c r="O27" s="66">
        <f t="shared" si="4"/>
        <v>139.91666666666697</v>
      </c>
      <c r="P27" s="66">
        <f t="shared" si="4"/>
        <v>139.91666666666697</v>
      </c>
      <c r="Q27" s="66">
        <f t="shared" si="4"/>
        <v>139.91666666666697</v>
      </c>
      <c r="R27" s="66">
        <f t="shared" si="4"/>
        <v>139.91666666666697</v>
      </c>
      <c r="S27" s="66">
        <f t="shared" si="4"/>
        <v>280.83333333333167</v>
      </c>
      <c r="T27" s="66">
        <f t="shared" si="4"/>
        <v>399.83333333333303</v>
      </c>
      <c r="U27" s="66">
        <f t="shared" si="4"/>
        <v>399.83333333333303</v>
      </c>
      <c r="V27" s="66">
        <f t="shared" si="4"/>
        <v>399.83333333333303</v>
      </c>
      <c r="W27" s="66">
        <f t="shared" si="4"/>
        <v>399.83333333333303</v>
      </c>
      <c r="X27" s="66">
        <f t="shared" si="4"/>
        <v>399.83333333333303</v>
      </c>
      <c r="Y27" s="66">
        <f t="shared" si="4"/>
        <v>400.83333333333485</v>
      </c>
      <c r="Z27" s="66">
        <f t="shared" si="4"/>
        <v>239.83333333333348</v>
      </c>
      <c r="AA27" s="66">
        <f t="shared" si="4"/>
        <v>239.83333333333348</v>
      </c>
      <c r="AB27" s="67">
        <f>SUM(AB22:AB26)</f>
        <v>239.83333333333348</v>
      </c>
      <c r="AC27" s="67" t="s">
        <v>77</v>
      </c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</row>
    <row r="28" spans="1:48" x14ac:dyDescent="0.2">
      <c r="B28" s="79"/>
      <c r="C28" s="19"/>
      <c r="D28" s="19"/>
      <c r="E28" s="19"/>
      <c r="F28" s="19"/>
      <c r="G28" s="4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</row>
    <row r="30" spans="1:48" s="24" customFormat="1" ht="51.75" customHeight="1" x14ac:dyDescent="0.2">
      <c r="A30" s="69" t="s">
        <v>27</v>
      </c>
      <c r="B30" s="102" t="s">
        <v>3</v>
      </c>
      <c r="C30" s="20" t="s">
        <v>78</v>
      </c>
      <c r="D30" s="20" t="s">
        <v>79</v>
      </c>
      <c r="E30" s="20" t="s">
        <v>7</v>
      </c>
      <c r="F30" s="20" t="s">
        <v>6</v>
      </c>
      <c r="G30" s="20" t="s">
        <v>80</v>
      </c>
      <c r="H30" s="23" t="s">
        <v>81</v>
      </c>
      <c r="I30" s="23" t="s">
        <v>82</v>
      </c>
      <c r="J30" s="23" t="s">
        <v>83</v>
      </c>
      <c r="K30" s="23" t="s">
        <v>84</v>
      </c>
      <c r="L30" s="23" t="s">
        <v>85</v>
      </c>
      <c r="M30" s="23" t="s">
        <v>86</v>
      </c>
      <c r="N30" s="23" t="s">
        <v>87</v>
      </c>
      <c r="O30" s="23" t="s">
        <v>88</v>
      </c>
      <c r="P30" s="23" t="s">
        <v>89</v>
      </c>
      <c r="Q30" s="23" t="s">
        <v>90</v>
      </c>
      <c r="R30" s="23" t="s">
        <v>91</v>
      </c>
      <c r="S30" s="23" t="s">
        <v>92</v>
      </c>
      <c r="T30" s="23" t="s">
        <v>93</v>
      </c>
      <c r="U30" s="23" t="s">
        <v>94</v>
      </c>
      <c r="V30" s="23" t="s">
        <v>95</v>
      </c>
      <c r="W30" s="23" t="s">
        <v>96</v>
      </c>
      <c r="X30" s="23" t="s">
        <v>97</v>
      </c>
      <c r="Y30" s="23" t="s">
        <v>98</v>
      </c>
      <c r="Z30" s="23" t="s">
        <v>99</v>
      </c>
      <c r="AA30" s="23" t="s">
        <v>100</v>
      </c>
      <c r="AB30" s="23" t="s">
        <v>101</v>
      </c>
      <c r="AC30" s="23" t="s">
        <v>102</v>
      </c>
      <c r="AD30" s="23" t="s">
        <v>103</v>
      </c>
      <c r="AE30" s="23" t="s">
        <v>104</v>
      </c>
      <c r="AF30" s="23" t="s">
        <v>105</v>
      </c>
      <c r="AG30" s="23" t="s">
        <v>106</v>
      </c>
      <c r="AH30" s="23" t="s">
        <v>107</v>
      </c>
      <c r="AI30" s="23" t="s">
        <v>108</v>
      </c>
      <c r="AJ30" s="23" t="s">
        <v>109</v>
      </c>
      <c r="AK30" s="23" t="s">
        <v>110</v>
      </c>
      <c r="AL30" s="23" t="s">
        <v>111</v>
      </c>
      <c r="AM30" s="23" t="s">
        <v>112</v>
      </c>
      <c r="AN30" s="23" t="s">
        <v>113</v>
      </c>
      <c r="AO30" s="23" t="s">
        <v>114</v>
      </c>
      <c r="AP30" s="23" t="s">
        <v>115</v>
      </c>
      <c r="AQ30" s="23" t="s">
        <v>116</v>
      </c>
      <c r="AR30" s="23" t="s">
        <v>117</v>
      </c>
      <c r="AS30" s="23" t="s">
        <v>118</v>
      </c>
      <c r="AT30" s="23" t="s">
        <v>119</v>
      </c>
      <c r="AU30" s="23" t="s">
        <v>120</v>
      </c>
      <c r="AV30" s="103"/>
    </row>
    <row r="31" spans="1:48" x14ac:dyDescent="0.2">
      <c r="A31" s="68" t="s">
        <v>10</v>
      </c>
      <c r="B31" s="104">
        <v>1</v>
      </c>
      <c r="C31" s="21"/>
      <c r="D31" s="22">
        <v>4000</v>
      </c>
      <c r="E31" s="22">
        <f>'[1]hypothetical grid'!AY2</f>
        <v>5.8194444444444189</v>
      </c>
      <c r="F31" s="105">
        <v>6000</v>
      </c>
      <c r="G31" s="22">
        <f t="shared" ref="G31:G94" si="5">D31*0.25</f>
        <v>1000</v>
      </c>
      <c r="H31" s="106">
        <f>$C31/(1.08)^$B31</f>
        <v>0</v>
      </c>
      <c r="I31" s="106">
        <f t="shared" ref="I31:I94" si="6">$C32/(1.08)^$B31</f>
        <v>0</v>
      </c>
      <c r="J31" s="106">
        <f>$C33/(1.08)^$B31</f>
        <v>0</v>
      </c>
      <c r="K31" s="106">
        <f>$C34/(1.08)^$B31</f>
        <v>0</v>
      </c>
      <c r="L31" s="106">
        <f>$C35/(1.08)^$B31</f>
        <v>0</v>
      </c>
      <c r="M31" s="106">
        <f>$C36/(1.08)^$B31</f>
        <v>0</v>
      </c>
      <c r="N31" s="106">
        <f>$C37/(1.08)^$B31</f>
        <v>0</v>
      </c>
      <c r="O31" s="106">
        <f>$C38/(1.08)^$B31</f>
        <v>0</v>
      </c>
      <c r="P31" s="106">
        <f>$C39/(1.08)^$B31</f>
        <v>0</v>
      </c>
      <c r="Q31" s="106">
        <f>$C40/(1.08)^$B31</f>
        <v>0</v>
      </c>
      <c r="R31" s="106">
        <f>$C41/(1.08)^$B31</f>
        <v>0</v>
      </c>
      <c r="S31" s="107">
        <f>$C42/(1.08)^$B31</f>
        <v>14.027777777777777</v>
      </c>
      <c r="T31" s="106">
        <f>$C43/(1.08)^$B31</f>
        <v>0</v>
      </c>
      <c r="U31" s="106">
        <f>$C44/(1.08)^$B31</f>
        <v>0</v>
      </c>
      <c r="V31" s="106">
        <f>$C45/(1.08)^$B31</f>
        <v>0</v>
      </c>
      <c r="W31" s="106">
        <f>$C46/(1.08)^$B31</f>
        <v>0</v>
      </c>
      <c r="X31" s="106">
        <f>$C47/(1.08)^$B31</f>
        <v>0</v>
      </c>
      <c r="Y31" s="106">
        <f>$C48/(1.08)^$B31</f>
        <v>19.287037037037035</v>
      </c>
      <c r="Z31" s="106">
        <f>$C49/(1.08)^$B31</f>
        <v>0</v>
      </c>
      <c r="AA31" s="106">
        <f>$C50/(1.08)^$B31</f>
        <v>0</v>
      </c>
      <c r="AB31" s="108">
        <f>$E31/(1.08)^$B31</f>
        <v>5.3883744855966835</v>
      </c>
      <c r="AC31" s="108">
        <f>$E32/(1.08)^$B31</f>
        <v>5.3883744855966835</v>
      </c>
      <c r="AD31" s="108">
        <f>$E33/(1.08)^$B31</f>
        <v>5.3883744855966835</v>
      </c>
      <c r="AE31" s="108">
        <f>$E34/(1.08)^$B31</f>
        <v>5.3883744855966835</v>
      </c>
      <c r="AF31" s="108">
        <f>$E35/(1.08)^$B31</f>
        <v>5.3883744855966835</v>
      </c>
      <c r="AG31" s="108">
        <f>$E36/(1.08)^$B31</f>
        <v>5.3883744855966835</v>
      </c>
      <c r="AH31" s="108">
        <f>$E37/(1.08)^$B31</f>
        <v>5.3883744855966835</v>
      </c>
      <c r="AI31" s="108">
        <f>$E38/(1.08)^$B31</f>
        <v>5.3883744855966835</v>
      </c>
      <c r="AJ31" s="108">
        <f>$E39/(1.08)^$B31</f>
        <v>5.3883744855966835</v>
      </c>
      <c r="AK31" s="108">
        <f>$E40/(1.08)^$B31</f>
        <v>5.3883744855966835</v>
      </c>
      <c r="AL31" s="108">
        <f>$E41/(1.08)^$B31</f>
        <v>5.3883744855966835</v>
      </c>
      <c r="AM31" s="108">
        <f>$E42/(1.08)^$B31</f>
        <v>10.931069958847969</v>
      </c>
      <c r="AN31" s="108">
        <f>$E43/(1.08)^$B31</f>
        <v>15.406378600823068</v>
      </c>
      <c r="AO31" s="108">
        <f>$E44/(1.08)^$B31</f>
        <v>15.406378600823068</v>
      </c>
      <c r="AP31" s="108">
        <f>$E45/(1.08)^$B31</f>
        <v>15.406378600823068</v>
      </c>
      <c r="AQ31" s="108">
        <f>$E46/(1.08)^$B31</f>
        <v>15.406378600823068</v>
      </c>
      <c r="AR31" s="108">
        <f>$E47/(1.08)^$B31</f>
        <v>15.406378600823068</v>
      </c>
      <c r="AS31" s="108">
        <f>$E48/(1.08)^$B31</f>
        <v>15.560699588477249</v>
      </c>
      <c r="AT31" s="108">
        <f>$E49/(1.08)^$B31</f>
        <v>9.2335390946502276</v>
      </c>
      <c r="AU31" s="108">
        <f>$E50/(1.08)^$B31</f>
        <v>9.2335390946502276</v>
      </c>
      <c r="AV31" s="18"/>
    </row>
    <row r="32" spans="1:48" x14ac:dyDescent="0.2">
      <c r="A32" s="68" t="s">
        <v>10</v>
      </c>
      <c r="B32" s="104">
        <v>2</v>
      </c>
      <c r="C32" s="21"/>
      <c r="D32" s="22">
        <f t="shared" ref="D32:D70" si="7">D31+C32</f>
        <v>4000</v>
      </c>
      <c r="E32" s="22">
        <f>'[1]hypothetical grid'!AY3</f>
        <v>5.8194444444444189</v>
      </c>
      <c r="F32" s="105">
        <f t="shared" ref="F32:F70" si="8">F31+E32</f>
        <v>6005.8194444444443</v>
      </c>
      <c r="G32" s="22">
        <f t="shared" si="5"/>
        <v>1000</v>
      </c>
      <c r="H32" s="106">
        <f t="shared" ref="H32:H95" si="9">$C32/(1.08)^$B32</f>
        <v>0</v>
      </c>
      <c r="I32" s="106">
        <f t="shared" si="6"/>
        <v>0</v>
      </c>
      <c r="J32" s="106">
        <f t="shared" ref="J32:J95" si="10">$C34/(1.08)^$B32</f>
        <v>0</v>
      </c>
      <c r="K32" s="106">
        <f t="shared" ref="K32:K95" si="11">$C35/(1.08)^$B32</f>
        <v>0</v>
      </c>
      <c r="L32" s="106">
        <f t="shared" ref="L32:L95" si="12">$C36/(1.08)^$B32</f>
        <v>0</v>
      </c>
      <c r="M32" s="106">
        <f t="shared" ref="M32:M95" si="13">$C37/(1.08)^$B32</f>
        <v>0</v>
      </c>
      <c r="N32" s="106">
        <f t="shared" ref="N32:N54" si="14">$C38/(1.08)^$B32</f>
        <v>0</v>
      </c>
      <c r="O32" s="106">
        <f t="shared" ref="O32:O95" si="15">$C39/(1.08)^$B32</f>
        <v>0</v>
      </c>
      <c r="P32" s="106">
        <f t="shared" ref="P32:P95" si="16">$C40/(1.08)^$B32</f>
        <v>0</v>
      </c>
      <c r="Q32" s="106">
        <f t="shared" ref="Q32:Q95" si="17">$C41/(1.08)^$B32</f>
        <v>0</v>
      </c>
      <c r="R32" s="107">
        <f t="shared" ref="R32:R95" si="18">$C42/(1.08)^$B32</f>
        <v>12.988683127572015</v>
      </c>
      <c r="S32" s="106">
        <f t="shared" ref="S32:S95" si="19">$C43/(1.08)^$B32</f>
        <v>0</v>
      </c>
      <c r="T32" s="106">
        <f t="shared" ref="T32:T95" si="20">$C44/(1.08)^$B32</f>
        <v>0</v>
      </c>
      <c r="U32" s="106">
        <f t="shared" ref="U32:U95" si="21">$C45/(1.08)^$B32</f>
        <v>0</v>
      </c>
      <c r="V32" s="106">
        <f t="shared" ref="V32:V95" si="22">$C46/(1.08)^$B32</f>
        <v>0</v>
      </c>
      <c r="W32" s="106">
        <f t="shared" ref="W32:W95" si="23">$C47/(1.08)^$B32</f>
        <v>0</v>
      </c>
      <c r="X32" s="106">
        <f t="shared" ref="X32:X44" si="24">$C48/(1.08)^$B32</f>
        <v>17.858367626886142</v>
      </c>
      <c r="Y32" s="106">
        <f t="shared" ref="Y32:Y95" si="25">$C49/(1.08)^$B32</f>
        <v>0</v>
      </c>
      <c r="Z32" s="106">
        <f t="shared" ref="Z32:Z95" si="26">$C50/(1.08)^$B32</f>
        <v>0</v>
      </c>
      <c r="AA32" s="106">
        <f t="shared" ref="AA32:AA95" si="27">$C51/(1.08)^$B32</f>
        <v>0</v>
      </c>
      <c r="AB32" s="108">
        <f t="shared" ref="AB32:AB95" si="28">$E32/(1.08)^$B32</f>
        <v>4.9892356348117444</v>
      </c>
      <c r="AC32" s="108">
        <f t="shared" ref="AC32:AC59" si="29">$E33/(1.08)^$B32</f>
        <v>4.9892356348117444</v>
      </c>
      <c r="AD32" s="108">
        <f t="shared" ref="AD32:AD95" si="30">$E34/(1.08)^$B32</f>
        <v>4.9892356348117444</v>
      </c>
      <c r="AE32" s="108">
        <f t="shared" ref="AE32:AE95" si="31">$E35/(1.08)^$B32</f>
        <v>4.9892356348117444</v>
      </c>
      <c r="AF32" s="108">
        <f t="shared" ref="AF32:AF95" si="32">$E36/(1.08)^$B32</f>
        <v>4.9892356348117444</v>
      </c>
      <c r="AG32" s="108">
        <f t="shared" ref="AG32:AG95" si="33">$E37/(1.08)^$B32</f>
        <v>4.9892356348117444</v>
      </c>
      <c r="AH32" s="108">
        <f t="shared" ref="AH32:AH95" si="34">$E38/(1.08)^$B32</f>
        <v>4.9892356348117444</v>
      </c>
      <c r="AI32" s="108">
        <f t="shared" ref="AI32:AI95" si="35">$E39/(1.08)^$B32</f>
        <v>4.9892356348117444</v>
      </c>
      <c r="AJ32" s="108">
        <f t="shared" ref="AJ32:AJ95" si="36">$E40/(1.08)^$B32</f>
        <v>4.9892356348117444</v>
      </c>
      <c r="AK32" s="108">
        <f t="shared" ref="AK32:AK95" si="37">$E41/(1.08)^$B32</f>
        <v>4.9892356348117444</v>
      </c>
      <c r="AL32" s="108">
        <f t="shared" ref="AL32:AL95" si="38">$E42/(1.08)^$B32</f>
        <v>10.121361073007378</v>
      </c>
      <c r="AM32" s="108">
        <f t="shared" ref="AM32:AM95" si="39">$E43/(1.08)^$B32</f>
        <v>14.26516537113247</v>
      </c>
      <c r="AN32" s="108">
        <f t="shared" ref="AN32:AN95" si="40">$E44/(1.08)^$B32</f>
        <v>14.26516537113247</v>
      </c>
      <c r="AO32" s="108">
        <f t="shared" ref="AO32:AO95" si="41">$E45/(1.08)^$B32</f>
        <v>14.26516537113247</v>
      </c>
      <c r="AP32" s="108">
        <f t="shared" ref="AP32:AP95" si="42">$E46/(1.08)^$B32</f>
        <v>14.26516537113247</v>
      </c>
      <c r="AQ32" s="108">
        <f t="shared" ref="AQ32:AQ95" si="43">$E47/(1.08)^$B32</f>
        <v>14.26516537113247</v>
      </c>
      <c r="AR32" s="108">
        <f t="shared" ref="AR32:AR44" si="44">$E48/(1.08)^$B32</f>
        <v>14.408055174515971</v>
      </c>
      <c r="AS32" s="108">
        <f t="shared" ref="AS32:AS43" si="45">$E49/(1.08)^$B32</f>
        <v>8.549573235787248</v>
      </c>
      <c r="AT32" s="108">
        <f t="shared" ref="AT32:AT42" si="46">$E50/(1.08)^$B32</f>
        <v>8.549573235787248</v>
      </c>
      <c r="AU32" s="108">
        <f t="shared" ref="AU32:AU41" si="47">$E51/(1.08)^$B32</f>
        <v>8.549573235787248</v>
      </c>
      <c r="AV32" s="18"/>
    </row>
    <row r="33" spans="1:48" x14ac:dyDescent="0.2">
      <c r="A33" s="68" t="s">
        <v>10</v>
      </c>
      <c r="B33" s="104">
        <v>3</v>
      </c>
      <c r="C33" s="21"/>
      <c r="D33" s="22">
        <f t="shared" si="7"/>
        <v>4000</v>
      </c>
      <c r="E33" s="22">
        <f>'[1]hypothetical grid'!AY4</f>
        <v>5.8194444444444189</v>
      </c>
      <c r="F33" s="105">
        <f t="shared" si="8"/>
        <v>6011.6388888888887</v>
      </c>
      <c r="G33" s="22">
        <f t="shared" si="5"/>
        <v>1000</v>
      </c>
      <c r="H33" s="106">
        <f t="shared" si="9"/>
        <v>0</v>
      </c>
      <c r="I33" s="106">
        <f t="shared" si="6"/>
        <v>0</v>
      </c>
      <c r="J33" s="106">
        <f t="shared" si="10"/>
        <v>0</v>
      </c>
      <c r="K33" s="106">
        <f t="shared" si="11"/>
        <v>0</v>
      </c>
      <c r="L33" s="106">
        <f t="shared" si="12"/>
        <v>0</v>
      </c>
      <c r="M33" s="106">
        <f t="shared" si="13"/>
        <v>0</v>
      </c>
      <c r="N33" s="106">
        <f t="shared" si="14"/>
        <v>0</v>
      </c>
      <c r="O33" s="106">
        <f t="shared" si="15"/>
        <v>0</v>
      </c>
      <c r="P33" s="106">
        <f t="shared" si="16"/>
        <v>0</v>
      </c>
      <c r="Q33" s="107">
        <f t="shared" si="17"/>
        <v>12.026558451455569</v>
      </c>
      <c r="R33" s="106">
        <f t="shared" si="18"/>
        <v>0</v>
      </c>
      <c r="S33" s="106">
        <f t="shared" si="19"/>
        <v>0</v>
      </c>
      <c r="T33" s="106">
        <f t="shared" si="20"/>
        <v>0</v>
      </c>
      <c r="U33" s="106">
        <f t="shared" si="21"/>
        <v>0</v>
      </c>
      <c r="V33" s="106">
        <f t="shared" si="22"/>
        <v>0</v>
      </c>
      <c r="W33" s="106">
        <f t="shared" si="23"/>
        <v>16.53552558045013</v>
      </c>
      <c r="X33" s="106">
        <f t="shared" si="24"/>
        <v>0</v>
      </c>
      <c r="Y33" s="106">
        <f t="shared" si="25"/>
        <v>0</v>
      </c>
      <c r="Z33" s="106">
        <f t="shared" si="26"/>
        <v>0</v>
      </c>
      <c r="AA33" s="106">
        <f t="shared" si="27"/>
        <v>0</v>
      </c>
      <c r="AB33" s="108">
        <f t="shared" si="28"/>
        <v>4.6196626248256889</v>
      </c>
      <c r="AC33" s="108">
        <f t="shared" si="29"/>
        <v>4.6196626248256889</v>
      </c>
      <c r="AD33" s="108">
        <f t="shared" si="30"/>
        <v>4.6196626248256889</v>
      </c>
      <c r="AE33" s="108">
        <f t="shared" si="31"/>
        <v>4.6196626248256889</v>
      </c>
      <c r="AF33" s="108">
        <f t="shared" si="32"/>
        <v>4.6196626248256889</v>
      </c>
      <c r="AG33" s="108">
        <f t="shared" si="33"/>
        <v>4.6196626248256889</v>
      </c>
      <c r="AH33" s="108">
        <f t="shared" si="34"/>
        <v>4.6196626248256889</v>
      </c>
      <c r="AI33" s="108">
        <f t="shared" si="35"/>
        <v>4.6196626248256889</v>
      </c>
      <c r="AJ33" s="108">
        <f t="shared" si="36"/>
        <v>4.6196626248256889</v>
      </c>
      <c r="AK33" s="108">
        <f t="shared" si="37"/>
        <v>9.3716306231549797</v>
      </c>
      <c r="AL33" s="108">
        <f t="shared" si="38"/>
        <v>13.208486454752286</v>
      </c>
      <c r="AM33" s="108">
        <f t="shared" si="39"/>
        <v>13.208486454752286</v>
      </c>
      <c r="AN33" s="108">
        <f t="shared" si="40"/>
        <v>13.208486454752286</v>
      </c>
      <c r="AO33" s="108">
        <f t="shared" si="41"/>
        <v>13.208486454752286</v>
      </c>
      <c r="AP33" s="108">
        <f t="shared" si="42"/>
        <v>13.208486454752286</v>
      </c>
      <c r="AQ33" s="108">
        <f t="shared" si="43"/>
        <v>13.340791828255528</v>
      </c>
      <c r="AR33" s="108">
        <f t="shared" si="44"/>
        <v>7.9162715146178213</v>
      </c>
      <c r="AS33" s="108">
        <f t="shared" si="45"/>
        <v>7.9162715146178213</v>
      </c>
      <c r="AT33" s="108">
        <f t="shared" si="46"/>
        <v>7.9162715146178213</v>
      </c>
      <c r="AU33" s="108">
        <f t="shared" si="47"/>
        <v>7.9162715146178213</v>
      </c>
      <c r="AV33" s="18"/>
    </row>
    <row r="34" spans="1:48" x14ac:dyDescent="0.2">
      <c r="A34" s="68" t="s">
        <v>10</v>
      </c>
      <c r="B34" s="104">
        <v>4</v>
      </c>
      <c r="C34" s="21"/>
      <c r="D34" s="22">
        <f t="shared" si="7"/>
        <v>4000</v>
      </c>
      <c r="E34" s="22">
        <f>'[1]hypothetical grid'!AY5</f>
        <v>5.8194444444444189</v>
      </c>
      <c r="F34" s="105">
        <f t="shared" si="8"/>
        <v>6017.458333333333</v>
      </c>
      <c r="G34" s="22">
        <f t="shared" si="5"/>
        <v>1000</v>
      </c>
      <c r="H34" s="106">
        <f t="shared" si="9"/>
        <v>0</v>
      </c>
      <c r="I34" s="106">
        <f t="shared" si="6"/>
        <v>0</v>
      </c>
      <c r="J34" s="106">
        <f t="shared" si="10"/>
        <v>0</v>
      </c>
      <c r="K34" s="106">
        <f t="shared" si="11"/>
        <v>0</v>
      </c>
      <c r="L34" s="106">
        <f t="shared" si="12"/>
        <v>0</v>
      </c>
      <c r="M34" s="106">
        <f t="shared" si="13"/>
        <v>0</v>
      </c>
      <c r="N34" s="106">
        <f t="shared" si="14"/>
        <v>0</v>
      </c>
      <c r="O34" s="106">
        <f t="shared" si="15"/>
        <v>0</v>
      </c>
      <c r="P34" s="107">
        <f t="shared" si="16"/>
        <v>11.135702269866266</v>
      </c>
      <c r="Q34" s="106">
        <f t="shared" si="17"/>
        <v>0</v>
      </c>
      <c r="R34" s="106">
        <f t="shared" si="18"/>
        <v>0</v>
      </c>
      <c r="S34" s="106">
        <f t="shared" si="19"/>
        <v>0</v>
      </c>
      <c r="T34" s="106">
        <f t="shared" si="20"/>
        <v>0</v>
      </c>
      <c r="U34" s="106">
        <f t="shared" si="21"/>
        <v>0</v>
      </c>
      <c r="V34" s="106">
        <f t="shared" si="22"/>
        <v>15.310671833750121</v>
      </c>
      <c r="W34" s="106">
        <f t="shared" si="23"/>
        <v>0</v>
      </c>
      <c r="X34" s="106">
        <f t="shared" si="24"/>
        <v>0</v>
      </c>
      <c r="Y34" s="106">
        <f t="shared" si="25"/>
        <v>0</v>
      </c>
      <c r="Z34" s="106">
        <f t="shared" si="26"/>
        <v>0</v>
      </c>
      <c r="AA34" s="106">
        <f t="shared" si="27"/>
        <v>0</v>
      </c>
      <c r="AB34" s="108">
        <f t="shared" si="28"/>
        <v>4.2774653933571187</v>
      </c>
      <c r="AC34" s="108">
        <f t="shared" si="29"/>
        <v>4.2774653933571187</v>
      </c>
      <c r="AD34" s="108">
        <f t="shared" si="30"/>
        <v>4.2774653933571187</v>
      </c>
      <c r="AE34" s="108">
        <f t="shared" si="31"/>
        <v>4.2774653933571187</v>
      </c>
      <c r="AF34" s="108">
        <f t="shared" si="32"/>
        <v>4.2774653933571187</v>
      </c>
      <c r="AG34" s="108">
        <f t="shared" si="33"/>
        <v>4.2774653933571187</v>
      </c>
      <c r="AH34" s="108">
        <f t="shared" si="34"/>
        <v>4.2774653933571187</v>
      </c>
      <c r="AI34" s="108">
        <f t="shared" si="35"/>
        <v>4.2774653933571187</v>
      </c>
      <c r="AJ34" s="108">
        <f t="shared" si="36"/>
        <v>8.6774357621805365</v>
      </c>
      <c r="AK34" s="108">
        <f t="shared" si="37"/>
        <v>12.230080050696561</v>
      </c>
      <c r="AL34" s="108">
        <f t="shared" si="38"/>
        <v>12.230080050696561</v>
      </c>
      <c r="AM34" s="108">
        <f t="shared" si="39"/>
        <v>12.230080050696561</v>
      </c>
      <c r="AN34" s="108">
        <f t="shared" si="40"/>
        <v>12.230080050696561</v>
      </c>
      <c r="AO34" s="108">
        <f t="shared" si="41"/>
        <v>12.230080050696561</v>
      </c>
      <c r="AP34" s="108">
        <f t="shared" si="42"/>
        <v>12.352585026162524</v>
      </c>
      <c r="AQ34" s="108">
        <f t="shared" si="43"/>
        <v>7.3298810320535379</v>
      </c>
      <c r="AR34" s="108">
        <f t="shared" si="44"/>
        <v>7.3298810320535379</v>
      </c>
      <c r="AS34" s="108">
        <f t="shared" si="45"/>
        <v>7.3298810320535379</v>
      </c>
      <c r="AT34" s="108">
        <f t="shared" si="46"/>
        <v>7.3298810320535379</v>
      </c>
      <c r="AU34" s="108">
        <f t="shared" si="47"/>
        <v>7.3298810320535379</v>
      </c>
      <c r="AV34" s="18"/>
    </row>
    <row r="35" spans="1:48" x14ac:dyDescent="0.2">
      <c r="A35" s="68" t="s">
        <v>10</v>
      </c>
      <c r="B35" s="104">
        <v>5</v>
      </c>
      <c r="C35" s="21"/>
      <c r="D35" s="22">
        <f t="shared" si="7"/>
        <v>4000</v>
      </c>
      <c r="E35" s="22">
        <f>'[1]hypothetical grid'!AY6</f>
        <v>5.8194444444444189</v>
      </c>
      <c r="F35" s="105">
        <f t="shared" si="8"/>
        <v>6023.2777777777774</v>
      </c>
      <c r="G35" s="22">
        <f t="shared" si="5"/>
        <v>1000</v>
      </c>
      <c r="H35" s="106">
        <f t="shared" si="9"/>
        <v>0</v>
      </c>
      <c r="I35" s="106">
        <f t="shared" si="6"/>
        <v>0</v>
      </c>
      <c r="J35" s="106">
        <f t="shared" si="10"/>
        <v>0</v>
      </c>
      <c r="K35" s="106">
        <f t="shared" si="11"/>
        <v>0</v>
      </c>
      <c r="L35" s="106">
        <f t="shared" si="12"/>
        <v>0</v>
      </c>
      <c r="M35" s="106">
        <f t="shared" si="13"/>
        <v>0</v>
      </c>
      <c r="N35" s="106">
        <f t="shared" si="14"/>
        <v>0</v>
      </c>
      <c r="O35" s="107">
        <f t="shared" si="15"/>
        <v>10.310835435061358</v>
      </c>
      <c r="P35" s="106">
        <f t="shared" si="16"/>
        <v>0</v>
      </c>
      <c r="Q35" s="106">
        <f t="shared" si="17"/>
        <v>0</v>
      </c>
      <c r="R35" s="106">
        <f t="shared" si="18"/>
        <v>0</v>
      </c>
      <c r="S35" s="106">
        <f t="shared" si="19"/>
        <v>0</v>
      </c>
      <c r="T35" s="106">
        <f t="shared" si="20"/>
        <v>0</v>
      </c>
      <c r="U35" s="106">
        <f t="shared" si="21"/>
        <v>14.176547994213074</v>
      </c>
      <c r="V35" s="106">
        <f t="shared" si="22"/>
        <v>0</v>
      </c>
      <c r="W35" s="106">
        <f t="shared" si="23"/>
        <v>0</v>
      </c>
      <c r="X35" s="106">
        <f t="shared" si="24"/>
        <v>0</v>
      </c>
      <c r="Y35" s="106">
        <f t="shared" si="25"/>
        <v>0</v>
      </c>
      <c r="Z35" s="106">
        <f t="shared" si="26"/>
        <v>0</v>
      </c>
      <c r="AA35" s="106">
        <f t="shared" si="27"/>
        <v>170.14579925843825</v>
      </c>
      <c r="AB35" s="108">
        <f t="shared" si="28"/>
        <v>3.9606161049602955</v>
      </c>
      <c r="AC35" s="108">
        <f t="shared" si="29"/>
        <v>3.9606161049602955</v>
      </c>
      <c r="AD35" s="108">
        <f t="shared" si="30"/>
        <v>3.9606161049602955</v>
      </c>
      <c r="AE35" s="108">
        <f t="shared" si="31"/>
        <v>3.9606161049602955</v>
      </c>
      <c r="AF35" s="108">
        <f t="shared" si="32"/>
        <v>3.9606161049602955</v>
      </c>
      <c r="AG35" s="108">
        <f t="shared" si="33"/>
        <v>3.9606161049602955</v>
      </c>
      <c r="AH35" s="108">
        <f t="shared" si="34"/>
        <v>3.9606161049602955</v>
      </c>
      <c r="AI35" s="108">
        <f t="shared" si="35"/>
        <v>8.034662742759755</v>
      </c>
      <c r="AJ35" s="108">
        <f t="shared" si="36"/>
        <v>11.324148195089407</v>
      </c>
      <c r="AK35" s="108">
        <f t="shared" si="37"/>
        <v>11.324148195089407</v>
      </c>
      <c r="AL35" s="108">
        <f t="shared" si="38"/>
        <v>11.324148195089407</v>
      </c>
      <c r="AM35" s="108">
        <f t="shared" si="39"/>
        <v>11.324148195089407</v>
      </c>
      <c r="AN35" s="108">
        <f t="shared" si="40"/>
        <v>11.324148195089407</v>
      </c>
      <c r="AO35" s="108">
        <f t="shared" si="41"/>
        <v>11.437578727928264</v>
      </c>
      <c r="AP35" s="108">
        <f t="shared" si="42"/>
        <v>6.7869268815310537</v>
      </c>
      <c r="AQ35" s="108">
        <f t="shared" si="43"/>
        <v>6.7869268815310537</v>
      </c>
      <c r="AR35" s="108">
        <f t="shared" si="44"/>
        <v>6.7869268815310537</v>
      </c>
      <c r="AS35" s="108">
        <f t="shared" si="45"/>
        <v>6.7869268815310537</v>
      </c>
      <c r="AT35" s="108">
        <f t="shared" si="46"/>
        <v>6.7869268815310537</v>
      </c>
      <c r="AU35" s="108">
        <f t="shared" si="47"/>
        <v>6.9003574143699087</v>
      </c>
      <c r="AV35" s="18"/>
    </row>
    <row r="36" spans="1:48" x14ac:dyDescent="0.2">
      <c r="A36" s="68" t="s">
        <v>10</v>
      </c>
      <c r="B36" s="104">
        <v>6</v>
      </c>
      <c r="C36" s="21"/>
      <c r="D36" s="22">
        <f t="shared" si="7"/>
        <v>4000</v>
      </c>
      <c r="E36" s="22">
        <f>'[1]hypothetical grid'!AY7</f>
        <v>5.8194444444444189</v>
      </c>
      <c r="F36" s="105">
        <f t="shared" si="8"/>
        <v>6029.0972222222217</v>
      </c>
      <c r="G36" s="22">
        <f t="shared" si="5"/>
        <v>1000</v>
      </c>
      <c r="H36" s="106">
        <f t="shared" si="9"/>
        <v>0</v>
      </c>
      <c r="I36" s="106">
        <f t="shared" si="6"/>
        <v>0</v>
      </c>
      <c r="J36" s="106">
        <f t="shared" si="10"/>
        <v>0</v>
      </c>
      <c r="K36" s="106">
        <f t="shared" si="11"/>
        <v>0</v>
      </c>
      <c r="L36" s="106">
        <f t="shared" si="12"/>
        <v>0</v>
      </c>
      <c r="M36" s="106">
        <f t="shared" si="13"/>
        <v>0</v>
      </c>
      <c r="N36" s="107">
        <f t="shared" si="14"/>
        <v>9.547069847279035</v>
      </c>
      <c r="O36" s="106">
        <f t="shared" si="15"/>
        <v>0</v>
      </c>
      <c r="P36" s="106">
        <f t="shared" si="16"/>
        <v>0</v>
      </c>
      <c r="Q36" s="106">
        <f t="shared" si="17"/>
        <v>0</v>
      </c>
      <c r="R36" s="106">
        <f t="shared" si="18"/>
        <v>0</v>
      </c>
      <c r="S36" s="106">
        <f t="shared" si="19"/>
        <v>0</v>
      </c>
      <c r="T36" s="106">
        <f t="shared" si="20"/>
        <v>13.126433327975066</v>
      </c>
      <c r="U36" s="106">
        <f t="shared" si="21"/>
        <v>0</v>
      </c>
      <c r="V36" s="106">
        <f t="shared" si="22"/>
        <v>0</v>
      </c>
      <c r="W36" s="106">
        <f t="shared" si="23"/>
        <v>0</v>
      </c>
      <c r="X36" s="106">
        <f t="shared" si="24"/>
        <v>0</v>
      </c>
      <c r="Y36" s="106">
        <f t="shared" si="25"/>
        <v>0</v>
      </c>
      <c r="Z36" s="106">
        <f t="shared" si="26"/>
        <v>157.54240672077614</v>
      </c>
      <c r="AA36" s="106">
        <f t="shared" si="27"/>
        <v>0</v>
      </c>
      <c r="AB36" s="108">
        <f t="shared" si="28"/>
        <v>3.667237134222495</v>
      </c>
      <c r="AC36" s="108">
        <f t="shared" si="29"/>
        <v>3.667237134222495</v>
      </c>
      <c r="AD36" s="108">
        <f t="shared" si="30"/>
        <v>3.667237134222495</v>
      </c>
      <c r="AE36" s="108">
        <f t="shared" si="31"/>
        <v>3.667237134222495</v>
      </c>
      <c r="AF36" s="108">
        <f t="shared" si="32"/>
        <v>3.667237134222495</v>
      </c>
      <c r="AG36" s="108">
        <f t="shared" si="33"/>
        <v>3.667237134222495</v>
      </c>
      <c r="AH36" s="108">
        <f t="shared" si="34"/>
        <v>7.4395025395923655</v>
      </c>
      <c r="AI36" s="108">
        <f t="shared" si="35"/>
        <v>10.485322402860561</v>
      </c>
      <c r="AJ36" s="108">
        <f t="shared" si="36"/>
        <v>10.485322402860561</v>
      </c>
      <c r="AK36" s="108">
        <f t="shared" si="37"/>
        <v>10.485322402860561</v>
      </c>
      <c r="AL36" s="108">
        <f t="shared" si="38"/>
        <v>10.485322402860561</v>
      </c>
      <c r="AM36" s="108">
        <f t="shared" si="39"/>
        <v>10.485322402860561</v>
      </c>
      <c r="AN36" s="108">
        <f t="shared" si="40"/>
        <v>10.590350674007651</v>
      </c>
      <c r="AO36" s="108">
        <f t="shared" si="41"/>
        <v>6.2841915569731972</v>
      </c>
      <c r="AP36" s="108">
        <f t="shared" si="42"/>
        <v>6.2841915569731972</v>
      </c>
      <c r="AQ36" s="108">
        <f t="shared" si="43"/>
        <v>6.2841915569731972</v>
      </c>
      <c r="AR36" s="108">
        <f t="shared" si="44"/>
        <v>6.2841915569731972</v>
      </c>
      <c r="AS36" s="108">
        <f t="shared" si="45"/>
        <v>6.2841915569731972</v>
      </c>
      <c r="AT36" s="109">
        <f t="shared" si="46"/>
        <v>6.389219828120285</v>
      </c>
      <c r="AU36" s="108">
        <f t="shared" si="47"/>
        <v>6.3016962688310691</v>
      </c>
      <c r="AV36" s="18"/>
    </row>
    <row r="37" spans="1:48" x14ac:dyDescent="0.2">
      <c r="A37" s="68" t="s">
        <v>10</v>
      </c>
      <c r="B37" s="104">
        <v>7</v>
      </c>
      <c r="C37" s="21"/>
      <c r="D37" s="22">
        <f t="shared" si="7"/>
        <v>4000</v>
      </c>
      <c r="E37" s="22">
        <f>'[1]hypothetical grid'!AY8</f>
        <v>5.8194444444444189</v>
      </c>
      <c r="F37" s="105">
        <f t="shared" si="8"/>
        <v>6034.9166666666661</v>
      </c>
      <c r="G37" s="22">
        <f t="shared" si="5"/>
        <v>1000</v>
      </c>
      <c r="H37" s="106">
        <f t="shared" si="9"/>
        <v>0</v>
      </c>
      <c r="I37" s="106">
        <f t="shared" si="6"/>
        <v>0</v>
      </c>
      <c r="J37" s="106">
        <f t="shared" si="10"/>
        <v>0</v>
      </c>
      <c r="K37" s="106">
        <f t="shared" si="11"/>
        <v>0</v>
      </c>
      <c r="L37" s="106">
        <f t="shared" si="12"/>
        <v>0</v>
      </c>
      <c r="M37" s="107">
        <f t="shared" si="13"/>
        <v>8.8398794882213281</v>
      </c>
      <c r="N37" s="106">
        <f t="shared" si="14"/>
        <v>0</v>
      </c>
      <c r="O37" s="106">
        <f t="shared" si="15"/>
        <v>0</v>
      </c>
      <c r="P37" s="106">
        <f t="shared" si="16"/>
        <v>0</v>
      </c>
      <c r="Q37" s="106">
        <f t="shared" si="17"/>
        <v>0</v>
      </c>
      <c r="R37" s="106">
        <f t="shared" si="18"/>
        <v>0</v>
      </c>
      <c r="S37" s="106">
        <f t="shared" si="19"/>
        <v>12.154104933310247</v>
      </c>
      <c r="T37" s="106">
        <f t="shared" si="20"/>
        <v>0</v>
      </c>
      <c r="U37" s="106">
        <f t="shared" si="21"/>
        <v>0</v>
      </c>
      <c r="V37" s="106">
        <f t="shared" si="22"/>
        <v>0</v>
      </c>
      <c r="W37" s="106">
        <f t="shared" si="23"/>
        <v>0</v>
      </c>
      <c r="X37" s="106">
        <f t="shared" si="24"/>
        <v>0</v>
      </c>
      <c r="Y37" s="106">
        <f t="shared" si="25"/>
        <v>145.87259881553345</v>
      </c>
      <c r="Z37" s="106">
        <f t="shared" si="26"/>
        <v>0</v>
      </c>
      <c r="AA37" s="106">
        <f t="shared" si="27"/>
        <v>0</v>
      </c>
      <c r="AB37" s="108">
        <f t="shared" si="28"/>
        <v>3.3955899390949029</v>
      </c>
      <c r="AC37" s="108">
        <f t="shared" si="29"/>
        <v>3.3955899390949029</v>
      </c>
      <c r="AD37" s="108">
        <f t="shared" si="30"/>
        <v>3.3955899390949029</v>
      </c>
      <c r="AE37" s="108">
        <f t="shared" si="31"/>
        <v>3.3955899390949029</v>
      </c>
      <c r="AF37" s="108">
        <f t="shared" si="32"/>
        <v>3.3955899390949029</v>
      </c>
      <c r="AG37" s="108">
        <f t="shared" si="33"/>
        <v>6.8884282774003385</v>
      </c>
      <c r="AH37" s="108">
        <f t="shared" si="34"/>
        <v>9.7086318545005188</v>
      </c>
      <c r="AI37" s="108">
        <f t="shared" si="35"/>
        <v>9.7086318545005188</v>
      </c>
      <c r="AJ37" s="108">
        <f t="shared" si="36"/>
        <v>9.7086318545005188</v>
      </c>
      <c r="AK37" s="108">
        <f t="shared" si="37"/>
        <v>9.7086318545005188</v>
      </c>
      <c r="AL37" s="108">
        <f t="shared" si="38"/>
        <v>9.7086318545005188</v>
      </c>
      <c r="AM37" s="108">
        <f t="shared" si="39"/>
        <v>9.8058802537107859</v>
      </c>
      <c r="AN37" s="108">
        <f t="shared" si="40"/>
        <v>5.8186958860862932</v>
      </c>
      <c r="AO37" s="108">
        <f t="shared" si="41"/>
        <v>5.8186958860862932</v>
      </c>
      <c r="AP37" s="108">
        <f t="shared" si="42"/>
        <v>5.8186958860862932</v>
      </c>
      <c r="AQ37" s="108">
        <f t="shared" si="43"/>
        <v>5.8186958860862932</v>
      </c>
      <c r="AR37" s="108">
        <f t="shared" si="44"/>
        <v>5.8186958860862932</v>
      </c>
      <c r="AS37" s="108">
        <f t="shared" si="45"/>
        <v>5.9159442852965602</v>
      </c>
      <c r="AT37" s="108">
        <f t="shared" si="46"/>
        <v>5.8349039526213602</v>
      </c>
      <c r="AU37" s="108">
        <f t="shared" si="47"/>
        <v>5.8349039526213602</v>
      </c>
      <c r="AV37" s="18"/>
    </row>
    <row r="38" spans="1:48" x14ac:dyDescent="0.2">
      <c r="A38" s="68" t="s">
        <v>10</v>
      </c>
      <c r="B38" s="104">
        <v>8</v>
      </c>
      <c r="C38" s="21"/>
      <c r="D38" s="22">
        <f t="shared" si="7"/>
        <v>4000</v>
      </c>
      <c r="E38" s="22">
        <f>'[1]hypothetical grid'!AY9</f>
        <v>5.8194444444444189</v>
      </c>
      <c r="F38" s="105">
        <f t="shared" si="8"/>
        <v>6040.7361111111104</v>
      </c>
      <c r="G38" s="22">
        <f t="shared" si="5"/>
        <v>1000</v>
      </c>
      <c r="H38" s="106">
        <f t="shared" si="9"/>
        <v>0</v>
      </c>
      <c r="I38" s="106">
        <f t="shared" si="6"/>
        <v>0</v>
      </c>
      <c r="J38" s="106">
        <f t="shared" si="10"/>
        <v>0</v>
      </c>
      <c r="K38" s="106">
        <f t="shared" si="11"/>
        <v>0</v>
      </c>
      <c r="L38" s="107">
        <f t="shared" si="12"/>
        <v>8.1850736002049338</v>
      </c>
      <c r="M38" s="106">
        <f t="shared" si="13"/>
        <v>0</v>
      </c>
      <c r="N38" s="106">
        <f t="shared" si="14"/>
        <v>0</v>
      </c>
      <c r="O38" s="106">
        <f t="shared" si="15"/>
        <v>0</v>
      </c>
      <c r="P38" s="106">
        <f t="shared" si="16"/>
        <v>0</v>
      </c>
      <c r="Q38" s="106">
        <f t="shared" si="17"/>
        <v>0</v>
      </c>
      <c r="R38" s="106">
        <f t="shared" si="18"/>
        <v>11.253800864176155</v>
      </c>
      <c r="S38" s="106">
        <f t="shared" si="19"/>
        <v>0</v>
      </c>
      <c r="T38" s="106">
        <f t="shared" si="20"/>
        <v>0</v>
      </c>
      <c r="U38" s="106">
        <f t="shared" si="21"/>
        <v>0</v>
      </c>
      <c r="V38" s="106">
        <f t="shared" si="22"/>
        <v>0</v>
      </c>
      <c r="W38" s="106">
        <f t="shared" si="23"/>
        <v>0</v>
      </c>
      <c r="X38" s="106">
        <f t="shared" si="24"/>
        <v>135.06722112549394</v>
      </c>
      <c r="Y38" s="106">
        <f t="shared" si="25"/>
        <v>0</v>
      </c>
      <c r="Z38" s="106">
        <f t="shared" si="26"/>
        <v>0</v>
      </c>
      <c r="AA38" s="106">
        <f t="shared" si="27"/>
        <v>0</v>
      </c>
      <c r="AB38" s="108">
        <f t="shared" si="28"/>
        <v>3.1440647584212065</v>
      </c>
      <c r="AC38" s="108">
        <f t="shared" si="29"/>
        <v>3.1440647584212065</v>
      </c>
      <c r="AD38" s="108">
        <f t="shared" si="30"/>
        <v>3.1440647584212065</v>
      </c>
      <c r="AE38" s="108">
        <f t="shared" si="31"/>
        <v>3.1440647584212065</v>
      </c>
      <c r="AF38" s="108">
        <f t="shared" si="32"/>
        <v>6.3781743309262389</v>
      </c>
      <c r="AG38" s="108">
        <f t="shared" si="33"/>
        <v>8.9894739393523331</v>
      </c>
      <c r="AH38" s="108">
        <f t="shared" si="34"/>
        <v>8.9894739393523331</v>
      </c>
      <c r="AI38" s="108">
        <f t="shared" si="35"/>
        <v>8.9894739393523331</v>
      </c>
      <c r="AJ38" s="108">
        <f t="shared" si="36"/>
        <v>8.9894739393523331</v>
      </c>
      <c r="AK38" s="108">
        <f t="shared" si="37"/>
        <v>8.9894739393523331</v>
      </c>
      <c r="AL38" s="108">
        <f t="shared" si="38"/>
        <v>9.079518753435913</v>
      </c>
      <c r="AM38" s="108">
        <f t="shared" si="39"/>
        <v>5.3876813760058271</v>
      </c>
      <c r="AN38" s="108">
        <f t="shared" si="40"/>
        <v>5.3876813760058271</v>
      </c>
      <c r="AO38" s="108">
        <f t="shared" si="41"/>
        <v>5.3876813760058271</v>
      </c>
      <c r="AP38" s="108">
        <f t="shared" si="42"/>
        <v>5.3876813760058271</v>
      </c>
      <c r="AQ38" s="108">
        <f t="shared" si="43"/>
        <v>5.3876813760058271</v>
      </c>
      <c r="AR38" s="108">
        <f t="shared" si="44"/>
        <v>5.4777261900894079</v>
      </c>
      <c r="AS38" s="108">
        <f t="shared" si="45"/>
        <v>5.4026888450197781</v>
      </c>
      <c r="AT38" s="108">
        <f t="shared" si="46"/>
        <v>5.4026888450197781</v>
      </c>
      <c r="AU38" s="108">
        <f t="shared" si="47"/>
        <v>5.4026888450197781</v>
      </c>
      <c r="AV38" s="18"/>
    </row>
    <row r="39" spans="1:48" x14ac:dyDescent="0.2">
      <c r="A39" s="68" t="s">
        <v>10</v>
      </c>
      <c r="B39" s="104">
        <v>9</v>
      </c>
      <c r="C39" s="21"/>
      <c r="D39" s="22">
        <f t="shared" si="7"/>
        <v>4000</v>
      </c>
      <c r="E39" s="22">
        <f>'[1]hypothetical grid'!AY10</f>
        <v>5.8194444444444189</v>
      </c>
      <c r="F39" s="105">
        <f t="shared" si="8"/>
        <v>6046.5555555555547</v>
      </c>
      <c r="G39" s="22">
        <f t="shared" si="5"/>
        <v>1000</v>
      </c>
      <c r="H39" s="106">
        <f t="shared" si="9"/>
        <v>0</v>
      </c>
      <c r="I39" s="106">
        <f t="shared" si="6"/>
        <v>0</v>
      </c>
      <c r="J39" s="106">
        <f t="shared" si="10"/>
        <v>0</v>
      </c>
      <c r="K39" s="110">
        <f t="shared" si="11"/>
        <v>7.5787718520416041</v>
      </c>
      <c r="L39" s="106">
        <f t="shared" si="12"/>
        <v>0</v>
      </c>
      <c r="M39" s="106">
        <f t="shared" si="13"/>
        <v>0</v>
      </c>
      <c r="N39" s="106">
        <f t="shared" si="14"/>
        <v>0</v>
      </c>
      <c r="O39" s="106">
        <f t="shared" si="15"/>
        <v>0</v>
      </c>
      <c r="P39" s="106">
        <f t="shared" si="16"/>
        <v>0</v>
      </c>
      <c r="Q39" s="106">
        <f t="shared" si="17"/>
        <v>10.42018598534829</v>
      </c>
      <c r="R39" s="106">
        <f t="shared" si="18"/>
        <v>0</v>
      </c>
      <c r="S39" s="106">
        <f t="shared" si="19"/>
        <v>0</v>
      </c>
      <c r="T39" s="106">
        <f t="shared" si="20"/>
        <v>0</v>
      </c>
      <c r="U39" s="106">
        <f t="shared" si="21"/>
        <v>0</v>
      </c>
      <c r="V39" s="106">
        <f t="shared" si="22"/>
        <v>0</v>
      </c>
      <c r="W39" s="106">
        <f t="shared" si="23"/>
        <v>125.06224178286475</v>
      </c>
      <c r="X39" s="106">
        <f t="shared" si="24"/>
        <v>0</v>
      </c>
      <c r="Y39" s="106">
        <f t="shared" si="25"/>
        <v>0</v>
      </c>
      <c r="Z39" s="106">
        <f t="shared" si="26"/>
        <v>0</v>
      </c>
      <c r="AA39" s="106">
        <f t="shared" si="27"/>
        <v>0</v>
      </c>
      <c r="AB39" s="108">
        <f t="shared" si="28"/>
        <v>2.9111710726122277</v>
      </c>
      <c r="AC39" s="108">
        <f t="shared" si="29"/>
        <v>2.9111710726122277</v>
      </c>
      <c r="AD39" s="108">
        <f t="shared" si="30"/>
        <v>2.9111710726122277</v>
      </c>
      <c r="AE39" s="108">
        <f t="shared" si="31"/>
        <v>5.9057169730798504</v>
      </c>
      <c r="AF39" s="108">
        <f t="shared" si="32"/>
        <v>8.3235869808817888</v>
      </c>
      <c r="AG39" s="108">
        <f t="shared" si="33"/>
        <v>8.3235869808817888</v>
      </c>
      <c r="AH39" s="108">
        <f t="shared" si="34"/>
        <v>8.3235869808817888</v>
      </c>
      <c r="AI39" s="108">
        <f t="shared" si="35"/>
        <v>8.3235869808817888</v>
      </c>
      <c r="AJ39" s="108">
        <f t="shared" si="36"/>
        <v>8.3235869808817888</v>
      </c>
      <c r="AK39" s="108">
        <f t="shared" si="37"/>
        <v>8.4069618087369555</v>
      </c>
      <c r="AL39" s="108">
        <f t="shared" si="38"/>
        <v>4.9885938666720619</v>
      </c>
      <c r="AM39" s="108">
        <f t="shared" si="39"/>
        <v>4.9885938666720619</v>
      </c>
      <c r="AN39" s="108">
        <f t="shared" si="40"/>
        <v>4.9885938666720619</v>
      </c>
      <c r="AO39" s="108">
        <f t="shared" si="41"/>
        <v>4.9885938666720619</v>
      </c>
      <c r="AP39" s="108">
        <f t="shared" si="42"/>
        <v>4.9885938666720619</v>
      </c>
      <c r="AQ39" s="108">
        <f t="shared" si="43"/>
        <v>5.0719686945272286</v>
      </c>
      <c r="AR39" s="108">
        <f t="shared" si="44"/>
        <v>5.002489671314609</v>
      </c>
      <c r="AS39" s="108">
        <f t="shared" si="45"/>
        <v>5.002489671314609</v>
      </c>
      <c r="AT39" s="108">
        <f t="shared" si="46"/>
        <v>5.002489671314609</v>
      </c>
      <c r="AU39" s="108">
        <f t="shared" si="47"/>
        <v>5.0024896713145708</v>
      </c>
      <c r="AV39" s="18"/>
    </row>
    <row r="40" spans="1:48" x14ac:dyDescent="0.2">
      <c r="A40" s="68" t="s">
        <v>10</v>
      </c>
      <c r="B40" s="104">
        <v>10</v>
      </c>
      <c r="C40" s="21"/>
      <c r="D40" s="22">
        <f t="shared" si="7"/>
        <v>4000</v>
      </c>
      <c r="E40" s="22">
        <f>'[1]hypothetical grid'!AY11</f>
        <v>5.8194444444444189</v>
      </c>
      <c r="F40" s="105">
        <f t="shared" si="8"/>
        <v>6052.3749999999991</v>
      </c>
      <c r="G40" s="22">
        <f t="shared" si="5"/>
        <v>1000</v>
      </c>
      <c r="H40" s="106">
        <f t="shared" si="9"/>
        <v>0</v>
      </c>
      <c r="I40" s="106">
        <f t="shared" si="6"/>
        <v>0</v>
      </c>
      <c r="J40" s="107">
        <f t="shared" si="10"/>
        <v>7.0173813444829669</v>
      </c>
      <c r="K40" s="106">
        <f t="shared" si="11"/>
        <v>0</v>
      </c>
      <c r="L40" s="106">
        <f t="shared" si="12"/>
        <v>0</v>
      </c>
      <c r="M40" s="106">
        <f t="shared" si="13"/>
        <v>0</v>
      </c>
      <c r="N40" s="106">
        <f t="shared" si="14"/>
        <v>0</v>
      </c>
      <c r="O40" s="106">
        <f t="shared" si="15"/>
        <v>0</v>
      </c>
      <c r="P40" s="106">
        <f t="shared" si="16"/>
        <v>9.648320356803973</v>
      </c>
      <c r="Q40" s="106">
        <f t="shared" si="17"/>
        <v>0</v>
      </c>
      <c r="R40" s="106">
        <f t="shared" si="18"/>
        <v>0</v>
      </c>
      <c r="S40" s="106">
        <f t="shared" si="19"/>
        <v>0</v>
      </c>
      <c r="T40" s="106">
        <f t="shared" si="20"/>
        <v>0</v>
      </c>
      <c r="U40" s="106">
        <f t="shared" si="21"/>
        <v>0</v>
      </c>
      <c r="V40" s="106">
        <f t="shared" si="22"/>
        <v>115.79837202117106</v>
      </c>
      <c r="W40" s="106">
        <f t="shared" si="23"/>
        <v>0</v>
      </c>
      <c r="X40" s="106">
        <f t="shared" si="24"/>
        <v>0</v>
      </c>
      <c r="Y40" s="106">
        <f t="shared" si="25"/>
        <v>0</v>
      </c>
      <c r="Z40" s="106">
        <f t="shared" si="26"/>
        <v>0</v>
      </c>
      <c r="AA40" s="106">
        <f t="shared" si="27"/>
        <v>0</v>
      </c>
      <c r="AB40" s="108">
        <f t="shared" si="28"/>
        <v>2.6955287709372477</v>
      </c>
      <c r="AC40" s="108">
        <f t="shared" si="29"/>
        <v>2.6955287709372477</v>
      </c>
      <c r="AD40" s="108">
        <f t="shared" si="30"/>
        <v>5.4682564565554168</v>
      </c>
      <c r="AE40" s="108">
        <f t="shared" si="31"/>
        <v>7.7070249822979529</v>
      </c>
      <c r="AF40" s="108">
        <f t="shared" si="32"/>
        <v>7.7070249822979529</v>
      </c>
      <c r="AG40" s="108">
        <f t="shared" si="33"/>
        <v>7.7070249822979529</v>
      </c>
      <c r="AH40" s="108">
        <f t="shared" si="34"/>
        <v>7.7070249822979529</v>
      </c>
      <c r="AI40" s="108">
        <f t="shared" si="35"/>
        <v>7.7070249822979529</v>
      </c>
      <c r="AJ40" s="108">
        <f t="shared" si="36"/>
        <v>7.7842238969786628</v>
      </c>
      <c r="AK40" s="108">
        <f t="shared" si="37"/>
        <v>4.6190683950667237</v>
      </c>
      <c r="AL40" s="108">
        <f t="shared" si="38"/>
        <v>4.6190683950667237</v>
      </c>
      <c r="AM40" s="108">
        <f t="shared" si="39"/>
        <v>4.6190683950667237</v>
      </c>
      <c r="AN40" s="108">
        <f t="shared" si="40"/>
        <v>4.6190683950667237</v>
      </c>
      <c r="AO40" s="108">
        <f t="shared" si="41"/>
        <v>4.6190683950667237</v>
      </c>
      <c r="AP40" s="108">
        <f t="shared" si="42"/>
        <v>4.6962673097474337</v>
      </c>
      <c r="AQ40" s="108">
        <f t="shared" si="43"/>
        <v>4.6319348808468597</v>
      </c>
      <c r="AR40" s="108">
        <f t="shared" si="44"/>
        <v>4.6319348808468597</v>
      </c>
      <c r="AS40" s="108">
        <f t="shared" si="45"/>
        <v>4.6319348808468597</v>
      </c>
      <c r="AT40" s="108">
        <f t="shared" si="46"/>
        <v>4.6319348808468241</v>
      </c>
      <c r="AU40" s="108">
        <f t="shared" si="47"/>
        <v>4.6319348808468161</v>
      </c>
      <c r="AV40" s="18"/>
    </row>
    <row r="41" spans="1:48" x14ac:dyDescent="0.2">
      <c r="A41" s="68" t="s">
        <v>10</v>
      </c>
      <c r="B41" s="104">
        <v>11</v>
      </c>
      <c r="C41" s="22"/>
      <c r="D41" s="22">
        <f t="shared" si="7"/>
        <v>4000</v>
      </c>
      <c r="E41" s="22">
        <f>'[1]hypothetical grid'!AY12</f>
        <v>5.8194444444444189</v>
      </c>
      <c r="F41" s="105">
        <f t="shared" si="8"/>
        <v>6058.1944444444434</v>
      </c>
      <c r="G41" s="22">
        <f t="shared" si="5"/>
        <v>1000</v>
      </c>
      <c r="H41" s="17">
        <f t="shared" si="9"/>
        <v>0</v>
      </c>
      <c r="I41" s="17">
        <f t="shared" si="6"/>
        <v>6.4975753189657102</v>
      </c>
      <c r="J41" s="17">
        <f t="shared" si="10"/>
        <v>0</v>
      </c>
      <c r="K41" s="17">
        <f t="shared" si="11"/>
        <v>0</v>
      </c>
      <c r="L41" s="17">
        <f t="shared" si="12"/>
        <v>0</v>
      </c>
      <c r="M41" s="17">
        <f t="shared" si="13"/>
        <v>0</v>
      </c>
      <c r="N41" s="17">
        <f t="shared" si="14"/>
        <v>0</v>
      </c>
      <c r="O41" s="17">
        <f t="shared" si="15"/>
        <v>8.9336299600036781</v>
      </c>
      <c r="P41" s="17">
        <f t="shared" si="16"/>
        <v>0</v>
      </c>
      <c r="Q41" s="17">
        <f t="shared" si="17"/>
        <v>0</v>
      </c>
      <c r="R41" s="17">
        <f t="shared" si="18"/>
        <v>0</v>
      </c>
      <c r="S41" s="17">
        <f t="shared" si="19"/>
        <v>0</v>
      </c>
      <c r="T41" s="17">
        <f t="shared" si="20"/>
        <v>0</v>
      </c>
      <c r="U41" s="17">
        <f t="shared" si="21"/>
        <v>107.22071483441765</v>
      </c>
      <c r="V41" s="17">
        <f t="shared" si="22"/>
        <v>0</v>
      </c>
      <c r="W41" s="17">
        <f t="shared" si="23"/>
        <v>0</v>
      </c>
      <c r="X41" s="17">
        <f t="shared" si="24"/>
        <v>0</v>
      </c>
      <c r="Y41" s="17">
        <f t="shared" si="25"/>
        <v>0</v>
      </c>
      <c r="Z41" s="17">
        <f t="shared" si="26"/>
        <v>0</v>
      </c>
      <c r="AA41" s="17">
        <f t="shared" si="27"/>
        <v>0</v>
      </c>
      <c r="AB41" s="44">
        <f t="shared" si="28"/>
        <v>2.4958599730900444</v>
      </c>
      <c r="AC41" s="44">
        <f t="shared" si="29"/>
        <v>5.0632004227364975</v>
      </c>
      <c r="AD41" s="44">
        <f t="shared" si="30"/>
        <v>7.1361342428684749</v>
      </c>
      <c r="AE41" s="44">
        <f t="shared" si="31"/>
        <v>7.1361342428684749</v>
      </c>
      <c r="AF41" s="44">
        <f t="shared" si="32"/>
        <v>7.1361342428684749</v>
      </c>
      <c r="AG41" s="44">
        <f t="shared" si="33"/>
        <v>7.1361342428684749</v>
      </c>
      <c r="AH41" s="44">
        <f t="shared" si="34"/>
        <v>7.1361342428684749</v>
      </c>
      <c r="AI41" s="44">
        <f t="shared" si="35"/>
        <v>7.2076147194246882</v>
      </c>
      <c r="AJ41" s="44">
        <f t="shared" si="36"/>
        <v>4.2769151806173369</v>
      </c>
      <c r="AK41" s="44">
        <f t="shared" si="37"/>
        <v>4.2769151806173369</v>
      </c>
      <c r="AL41" s="44">
        <f t="shared" si="38"/>
        <v>4.2769151806173369</v>
      </c>
      <c r="AM41" s="44">
        <f t="shared" si="39"/>
        <v>4.2769151806173369</v>
      </c>
      <c r="AN41" s="44">
        <f t="shared" si="40"/>
        <v>4.2769151806173369</v>
      </c>
      <c r="AO41" s="44">
        <f t="shared" si="41"/>
        <v>4.3483956571735503</v>
      </c>
      <c r="AP41" s="44">
        <f t="shared" si="42"/>
        <v>4.2888285933767225</v>
      </c>
      <c r="AQ41" s="44">
        <f t="shared" si="43"/>
        <v>4.2888285933767225</v>
      </c>
      <c r="AR41" s="44">
        <f t="shared" si="44"/>
        <v>4.2888285933767225</v>
      </c>
      <c r="AS41" s="44">
        <f t="shared" si="45"/>
        <v>4.2888285933766896</v>
      </c>
      <c r="AT41" s="44">
        <f t="shared" si="46"/>
        <v>4.2888285933766817</v>
      </c>
      <c r="AU41" s="44">
        <f t="shared" si="47"/>
        <v>4.2888285933767225</v>
      </c>
      <c r="AV41" s="18"/>
    </row>
    <row r="42" spans="1:48" x14ac:dyDescent="0.2">
      <c r="A42" s="68" t="s">
        <v>10</v>
      </c>
      <c r="B42" s="111">
        <v>12</v>
      </c>
      <c r="C42" s="90">
        <v>15.15</v>
      </c>
      <c r="D42" s="21">
        <f t="shared" si="7"/>
        <v>4015.15</v>
      </c>
      <c r="E42" s="22">
        <f>'[1]hypothetical grid'!AY13</f>
        <v>11.805555555555808</v>
      </c>
      <c r="F42" s="112">
        <f t="shared" si="8"/>
        <v>6069.9999999999991</v>
      </c>
      <c r="G42" s="21">
        <f t="shared" si="5"/>
        <v>1003.7875</v>
      </c>
      <c r="H42" s="17">
        <f t="shared" si="9"/>
        <v>6.0162734434867682</v>
      </c>
      <c r="I42" s="17">
        <f t="shared" si="6"/>
        <v>0</v>
      </c>
      <c r="J42" s="17">
        <f t="shared" si="10"/>
        <v>0</v>
      </c>
      <c r="K42" s="17">
        <f t="shared" si="11"/>
        <v>0</v>
      </c>
      <c r="L42" s="17">
        <f t="shared" si="12"/>
        <v>0</v>
      </c>
      <c r="M42" s="17">
        <f t="shared" si="13"/>
        <v>0</v>
      </c>
      <c r="N42" s="17">
        <f t="shared" si="14"/>
        <v>8.2718795925959974</v>
      </c>
      <c r="O42" s="17">
        <f t="shared" si="15"/>
        <v>0</v>
      </c>
      <c r="P42" s="17">
        <f t="shared" si="16"/>
        <v>0</v>
      </c>
      <c r="Q42" s="17">
        <f t="shared" si="17"/>
        <v>0</v>
      </c>
      <c r="R42" s="17">
        <f t="shared" si="18"/>
        <v>0</v>
      </c>
      <c r="S42" s="17">
        <f t="shared" si="19"/>
        <v>0</v>
      </c>
      <c r="T42" s="17">
        <f t="shared" si="20"/>
        <v>99.278439661497814</v>
      </c>
      <c r="U42" s="17">
        <f t="shared" si="21"/>
        <v>0</v>
      </c>
      <c r="V42" s="17">
        <f t="shared" si="22"/>
        <v>0</v>
      </c>
      <c r="W42" s="17">
        <f t="shared" si="23"/>
        <v>0</v>
      </c>
      <c r="X42" s="17">
        <f t="shared" si="24"/>
        <v>0</v>
      </c>
      <c r="Y42" s="17">
        <f t="shared" si="25"/>
        <v>0</v>
      </c>
      <c r="Z42" s="17">
        <f t="shared" si="26"/>
        <v>0</v>
      </c>
      <c r="AA42" s="17">
        <f t="shared" si="27"/>
        <v>0</v>
      </c>
      <c r="AB42" s="44">
        <f t="shared" si="28"/>
        <v>4.6881485395708307</v>
      </c>
      <c r="AC42" s="44">
        <f t="shared" si="29"/>
        <v>6.6075317063596977</v>
      </c>
      <c r="AD42" s="44">
        <f t="shared" si="30"/>
        <v>6.6075317063596977</v>
      </c>
      <c r="AE42" s="44">
        <f t="shared" si="31"/>
        <v>6.6075317063596977</v>
      </c>
      <c r="AF42" s="44">
        <f t="shared" si="32"/>
        <v>6.6075317063596977</v>
      </c>
      <c r="AG42" s="44">
        <f t="shared" si="33"/>
        <v>6.6075317063596977</v>
      </c>
      <c r="AH42" s="44">
        <f t="shared" si="34"/>
        <v>6.6737173328006367</v>
      </c>
      <c r="AI42" s="44">
        <f t="shared" si="35"/>
        <v>3.9601066487197558</v>
      </c>
      <c r="AJ42" s="44">
        <f t="shared" si="36"/>
        <v>3.9601066487197558</v>
      </c>
      <c r="AK42" s="44">
        <f t="shared" si="37"/>
        <v>3.9601066487197558</v>
      </c>
      <c r="AL42" s="44">
        <f t="shared" si="38"/>
        <v>3.9601066487197558</v>
      </c>
      <c r="AM42" s="44">
        <f t="shared" si="39"/>
        <v>3.9601066487197558</v>
      </c>
      <c r="AN42" s="44">
        <f t="shared" si="40"/>
        <v>4.026292275160694</v>
      </c>
      <c r="AO42" s="44">
        <f t="shared" si="41"/>
        <v>3.9711375864599274</v>
      </c>
      <c r="AP42" s="44">
        <f t="shared" si="42"/>
        <v>3.9711375864599274</v>
      </c>
      <c r="AQ42" s="44">
        <f t="shared" si="43"/>
        <v>3.9711375864599274</v>
      </c>
      <c r="AR42" s="44">
        <f t="shared" si="44"/>
        <v>3.9711375864598972</v>
      </c>
      <c r="AS42" s="44">
        <f t="shared" si="45"/>
        <v>3.9711375864598901</v>
      </c>
      <c r="AT42" s="44">
        <f t="shared" si="46"/>
        <v>3.9711375864599274</v>
      </c>
      <c r="AU42" s="44">
        <f>$E61/(1.08)^$B42</f>
        <v>3.9711375864599274</v>
      </c>
      <c r="AV42" s="18"/>
    </row>
    <row r="43" spans="1:48" x14ac:dyDescent="0.2">
      <c r="A43" s="68" t="s">
        <v>10</v>
      </c>
      <c r="B43" s="111">
        <v>13</v>
      </c>
      <c r="C43" s="90">
        <f>'[1]hypothetical grid'!AS14</f>
        <v>0</v>
      </c>
      <c r="D43" s="21">
        <f t="shared" si="7"/>
        <v>4015.15</v>
      </c>
      <c r="E43" s="22">
        <f>'[1]hypothetical grid'!AY14</f>
        <v>16.638888888888914</v>
      </c>
      <c r="F43" s="112">
        <f t="shared" si="8"/>
        <v>6086.6388888888878</v>
      </c>
      <c r="G43" s="21">
        <f t="shared" si="5"/>
        <v>1003.7875</v>
      </c>
      <c r="H43" s="17">
        <f t="shared" si="9"/>
        <v>0</v>
      </c>
      <c r="I43" s="17">
        <f t="shared" si="6"/>
        <v>0</v>
      </c>
      <c r="J43" s="17">
        <f t="shared" si="10"/>
        <v>0</v>
      </c>
      <c r="K43" s="17">
        <f t="shared" si="11"/>
        <v>0</v>
      </c>
      <c r="L43" s="17">
        <f t="shared" si="12"/>
        <v>0</v>
      </c>
      <c r="M43" s="17">
        <f t="shared" si="13"/>
        <v>7.6591477709222202</v>
      </c>
      <c r="N43" s="17">
        <f t="shared" si="14"/>
        <v>0</v>
      </c>
      <c r="O43" s="17">
        <f t="shared" si="15"/>
        <v>0</v>
      </c>
      <c r="P43" s="17">
        <f t="shared" si="16"/>
        <v>0</v>
      </c>
      <c r="Q43" s="17">
        <f t="shared" si="17"/>
        <v>0</v>
      </c>
      <c r="R43" s="17">
        <f t="shared" si="18"/>
        <v>0</v>
      </c>
      <c r="S43" s="17">
        <f t="shared" si="19"/>
        <v>91.924481168053532</v>
      </c>
      <c r="T43" s="17">
        <f t="shared" si="20"/>
        <v>0</v>
      </c>
      <c r="U43" s="17">
        <f t="shared" si="21"/>
        <v>0</v>
      </c>
      <c r="V43" s="17">
        <f t="shared" si="22"/>
        <v>0</v>
      </c>
      <c r="W43" s="17">
        <f t="shared" si="23"/>
        <v>0</v>
      </c>
      <c r="X43" s="17">
        <f t="shared" si="24"/>
        <v>0</v>
      </c>
      <c r="Y43" s="17">
        <f t="shared" si="25"/>
        <v>0</v>
      </c>
      <c r="Z43" s="17">
        <f t="shared" si="26"/>
        <v>0</v>
      </c>
      <c r="AA43" s="17">
        <f t="shared" si="27"/>
        <v>0</v>
      </c>
      <c r="AB43" s="44">
        <f t="shared" si="28"/>
        <v>6.1180849132960171</v>
      </c>
      <c r="AC43" s="44">
        <f t="shared" si="29"/>
        <v>6.1180849132960171</v>
      </c>
      <c r="AD43" s="44">
        <f t="shared" si="30"/>
        <v>6.1180849132960171</v>
      </c>
      <c r="AE43" s="44">
        <f t="shared" si="31"/>
        <v>6.1180849132960171</v>
      </c>
      <c r="AF43" s="44">
        <f t="shared" si="32"/>
        <v>6.1180849132960171</v>
      </c>
      <c r="AG43" s="44">
        <f t="shared" si="33"/>
        <v>6.1793679007413305</v>
      </c>
      <c r="AH43" s="44">
        <f t="shared" si="34"/>
        <v>3.6667654154812555</v>
      </c>
      <c r="AI43" s="44">
        <f t="shared" si="35"/>
        <v>3.6667654154812555</v>
      </c>
      <c r="AJ43" s="44">
        <f t="shared" si="36"/>
        <v>3.6667654154812555</v>
      </c>
      <c r="AK43" s="44">
        <f t="shared" si="37"/>
        <v>3.6667654154812555</v>
      </c>
      <c r="AL43" s="44">
        <f t="shared" si="38"/>
        <v>3.6667654154812555</v>
      </c>
      <c r="AM43" s="44">
        <f t="shared" si="39"/>
        <v>3.7280484029265688</v>
      </c>
      <c r="AN43" s="44">
        <f t="shared" si="40"/>
        <v>3.6769792467221549</v>
      </c>
      <c r="AO43" s="44">
        <f t="shared" si="41"/>
        <v>3.6769792467221549</v>
      </c>
      <c r="AP43" s="44">
        <f t="shared" si="42"/>
        <v>3.6769792467221549</v>
      </c>
      <c r="AQ43" s="44">
        <f t="shared" si="43"/>
        <v>3.6769792467221269</v>
      </c>
      <c r="AR43" s="44">
        <f t="shared" si="44"/>
        <v>3.6769792467221203</v>
      </c>
      <c r="AS43" s="44">
        <f t="shared" si="45"/>
        <v>3.6769792467221549</v>
      </c>
      <c r="AT43" s="44">
        <f>$E61/(1.08)^$B43</f>
        <v>3.6769792467221549</v>
      </c>
      <c r="AU43" s="44">
        <f t="shared" ref="AU43:AU70" si="48">$E62/(1.08)^$B43</f>
        <v>3.6769792467221549</v>
      </c>
      <c r="AV43" s="18"/>
    </row>
    <row r="44" spans="1:48" x14ac:dyDescent="0.2">
      <c r="A44" s="68" t="s">
        <v>10</v>
      </c>
      <c r="B44" s="111">
        <v>14</v>
      </c>
      <c r="C44" s="90">
        <f>'[1]hypothetical grid'!AS15</f>
        <v>0</v>
      </c>
      <c r="D44" s="21">
        <f t="shared" si="7"/>
        <v>4015.15</v>
      </c>
      <c r="E44" s="22">
        <f>'[1]hypothetical grid'!AY15</f>
        <v>16.638888888888914</v>
      </c>
      <c r="F44" s="112">
        <f t="shared" si="8"/>
        <v>6103.2777777777765</v>
      </c>
      <c r="G44" s="21">
        <f t="shared" si="5"/>
        <v>1003.7875</v>
      </c>
      <c r="H44" s="17">
        <f t="shared" si="9"/>
        <v>0</v>
      </c>
      <c r="I44" s="17">
        <f t="shared" si="6"/>
        <v>0</v>
      </c>
      <c r="J44" s="17">
        <f t="shared" si="10"/>
        <v>0</v>
      </c>
      <c r="K44" s="17">
        <f t="shared" si="11"/>
        <v>0</v>
      </c>
      <c r="L44" s="17">
        <f t="shared" si="12"/>
        <v>7.0918034915946464</v>
      </c>
      <c r="M44" s="17">
        <f t="shared" si="13"/>
        <v>0</v>
      </c>
      <c r="N44" s="17">
        <f t="shared" si="14"/>
        <v>0</v>
      </c>
      <c r="O44" s="17">
        <f t="shared" si="15"/>
        <v>0</v>
      </c>
      <c r="P44" s="17">
        <f t="shared" si="16"/>
        <v>0</v>
      </c>
      <c r="Q44" s="17">
        <f t="shared" si="17"/>
        <v>0</v>
      </c>
      <c r="R44" s="17">
        <f t="shared" si="18"/>
        <v>85.1152603407903</v>
      </c>
      <c r="S44" s="17">
        <f t="shared" si="19"/>
        <v>0</v>
      </c>
      <c r="T44" s="17">
        <f t="shared" si="20"/>
        <v>0</v>
      </c>
      <c r="U44" s="17">
        <f t="shared" si="21"/>
        <v>0</v>
      </c>
      <c r="V44" s="17">
        <f t="shared" si="22"/>
        <v>0</v>
      </c>
      <c r="W44" s="17">
        <f t="shared" si="23"/>
        <v>0</v>
      </c>
      <c r="X44" s="17">
        <f t="shared" si="24"/>
        <v>0</v>
      </c>
      <c r="Y44" s="17">
        <f t="shared" si="25"/>
        <v>0</v>
      </c>
      <c r="Z44" s="17">
        <f t="shared" si="26"/>
        <v>0</v>
      </c>
      <c r="AA44" s="17">
        <f t="shared" si="27"/>
        <v>0</v>
      </c>
      <c r="AB44" s="44">
        <f t="shared" si="28"/>
        <v>5.6648934382370513</v>
      </c>
      <c r="AC44" s="44">
        <f t="shared" si="29"/>
        <v>5.6648934382370513</v>
      </c>
      <c r="AD44" s="44">
        <f t="shared" si="30"/>
        <v>5.6648934382370513</v>
      </c>
      <c r="AE44" s="44">
        <f t="shared" si="31"/>
        <v>5.6648934382370513</v>
      </c>
      <c r="AF44" s="44">
        <f t="shared" si="32"/>
        <v>5.72163694513086</v>
      </c>
      <c r="AG44" s="44">
        <f t="shared" si="33"/>
        <v>3.3951531624826434</v>
      </c>
      <c r="AH44" s="44">
        <f t="shared" si="34"/>
        <v>3.3951531624826434</v>
      </c>
      <c r="AI44" s="44">
        <f t="shared" si="35"/>
        <v>3.3951531624826434</v>
      </c>
      <c r="AJ44" s="44">
        <f t="shared" si="36"/>
        <v>3.3951531624826434</v>
      </c>
      <c r="AK44" s="44">
        <f t="shared" si="37"/>
        <v>3.3951531624826434</v>
      </c>
      <c r="AL44" s="44">
        <f t="shared" si="38"/>
        <v>3.4518966693764517</v>
      </c>
      <c r="AM44" s="44">
        <f t="shared" si="39"/>
        <v>3.4046104136316244</v>
      </c>
      <c r="AN44" s="44">
        <f t="shared" si="40"/>
        <v>3.4046104136316244</v>
      </c>
      <c r="AO44" s="44">
        <f t="shared" si="41"/>
        <v>3.4046104136316244</v>
      </c>
      <c r="AP44" s="44">
        <f t="shared" si="42"/>
        <v>3.4046104136315987</v>
      </c>
      <c r="AQ44" s="44">
        <f t="shared" si="43"/>
        <v>3.4046104136315924</v>
      </c>
      <c r="AR44" s="44">
        <f t="shared" si="44"/>
        <v>3.4046104136316244</v>
      </c>
      <c r="AS44" s="44">
        <f>$E61/(1.08)^$B44</f>
        <v>3.4046104136316244</v>
      </c>
      <c r="AT44" s="44">
        <f t="shared" ref="AT44:AT70" si="49">$E62/(1.08)^$B44</f>
        <v>3.4046104136316244</v>
      </c>
      <c r="AU44" s="44">
        <f t="shared" si="48"/>
        <v>3.4046104136316244</v>
      </c>
      <c r="AV44" s="18"/>
    </row>
    <row r="45" spans="1:48" x14ac:dyDescent="0.2">
      <c r="A45" s="68" t="s">
        <v>10</v>
      </c>
      <c r="B45" s="111">
        <v>15</v>
      </c>
      <c r="C45" s="90">
        <f>'[1]hypothetical grid'!AS16</f>
        <v>0</v>
      </c>
      <c r="D45" s="21">
        <f t="shared" si="7"/>
        <v>4015.15</v>
      </c>
      <c r="E45" s="22">
        <f>'[1]hypothetical grid'!AY16</f>
        <v>16.638888888888914</v>
      </c>
      <c r="F45" s="112">
        <f t="shared" si="8"/>
        <v>6119.9166666666652</v>
      </c>
      <c r="G45" s="21">
        <f t="shared" si="5"/>
        <v>1003.7875</v>
      </c>
      <c r="H45" s="17">
        <f t="shared" si="9"/>
        <v>0</v>
      </c>
      <c r="I45" s="17">
        <f t="shared" si="6"/>
        <v>0</v>
      </c>
      <c r="J45" s="17">
        <f t="shared" si="10"/>
        <v>0</v>
      </c>
      <c r="K45" s="17">
        <f t="shared" si="11"/>
        <v>6.5664847144394871</v>
      </c>
      <c r="L45" s="17">
        <f t="shared" si="12"/>
        <v>0</v>
      </c>
      <c r="M45" s="17">
        <f t="shared" si="13"/>
        <v>0</v>
      </c>
      <c r="N45" s="17">
        <f t="shared" si="14"/>
        <v>0</v>
      </c>
      <c r="O45" s="17">
        <f t="shared" si="15"/>
        <v>0</v>
      </c>
      <c r="P45" s="17">
        <f t="shared" si="16"/>
        <v>0</v>
      </c>
      <c r="Q45" s="17">
        <f t="shared" si="17"/>
        <v>78.810426241472484</v>
      </c>
      <c r="R45" s="17">
        <f t="shared" si="18"/>
        <v>0</v>
      </c>
      <c r="S45" s="17">
        <f t="shared" si="19"/>
        <v>0</v>
      </c>
      <c r="T45" s="17">
        <f t="shared" si="20"/>
        <v>0</v>
      </c>
      <c r="U45" s="17">
        <f t="shared" si="21"/>
        <v>0</v>
      </c>
      <c r="V45" s="17">
        <f t="shared" si="22"/>
        <v>0</v>
      </c>
      <c r="W45" s="17">
        <f t="shared" si="23"/>
        <v>0</v>
      </c>
      <c r="X45" s="17">
        <f>$C61/(1.08)^$B45</f>
        <v>0</v>
      </c>
      <c r="Y45" s="17">
        <f t="shared" si="25"/>
        <v>0</v>
      </c>
      <c r="Z45" s="17">
        <f t="shared" si="26"/>
        <v>0</v>
      </c>
      <c r="AA45" s="17">
        <f t="shared" si="27"/>
        <v>0</v>
      </c>
      <c r="AB45" s="44">
        <f t="shared" si="28"/>
        <v>5.245271702071344</v>
      </c>
      <c r="AC45" s="44">
        <f t="shared" si="29"/>
        <v>5.245271702071344</v>
      </c>
      <c r="AD45" s="44">
        <f t="shared" si="30"/>
        <v>5.245271702071344</v>
      </c>
      <c r="AE45" s="44">
        <f t="shared" si="31"/>
        <v>5.2978119862322774</v>
      </c>
      <c r="AF45" s="44">
        <f t="shared" si="32"/>
        <v>3.1436603356320769</v>
      </c>
      <c r="AG45" s="44">
        <f t="shared" si="33"/>
        <v>3.1436603356320769</v>
      </c>
      <c r="AH45" s="44">
        <f t="shared" si="34"/>
        <v>3.1436603356320769</v>
      </c>
      <c r="AI45" s="44">
        <f t="shared" si="35"/>
        <v>3.1436603356320769</v>
      </c>
      <c r="AJ45" s="44">
        <f t="shared" si="36"/>
        <v>3.1436603356320769</v>
      </c>
      <c r="AK45" s="44">
        <f t="shared" si="37"/>
        <v>3.1962006197930108</v>
      </c>
      <c r="AL45" s="44">
        <f t="shared" si="38"/>
        <v>3.1524170496589115</v>
      </c>
      <c r="AM45" s="44">
        <f t="shared" si="39"/>
        <v>3.1524170496589115</v>
      </c>
      <c r="AN45" s="44">
        <f t="shared" si="40"/>
        <v>3.1524170496589115</v>
      </c>
      <c r="AO45" s="44">
        <f t="shared" si="41"/>
        <v>3.1524170496588875</v>
      </c>
      <c r="AP45" s="44">
        <f t="shared" si="42"/>
        <v>3.1524170496588817</v>
      </c>
      <c r="AQ45" s="44">
        <f t="shared" si="43"/>
        <v>3.1524170496589115</v>
      </c>
      <c r="AR45" s="44">
        <f>$E61/(1.08)^$B45</f>
        <v>3.1524170496589115</v>
      </c>
      <c r="AS45" s="44">
        <f t="shared" ref="AS45:AS70" si="50">$E62/(1.08)^$B45</f>
        <v>3.1524170496589115</v>
      </c>
      <c r="AT45" s="44">
        <f t="shared" si="49"/>
        <v>3.1524170496589115</v>
      </c>
      <c r="AU45" s="44">
        <f t="shared" si="48"/>
        <v>3.1524170496589115</v>
      </c>
      <c r="AV45" s="18"/>
    </row>
    <row r="46" spans="1:48" x14ac:dyDescent="0.2">
      <c r="A46" s="68" t="s">
        <v>10</v>
      </c>
      <c r="B46" s="111">
        <v>16</v>
      </c>
      <c r="C46" s="90">
        <f>'[1]hypothetical grid'!AS17</f>
        <v>0</v>
      </c>
      <c r="D46" s="21">
        <f t="shared" si="7"/>
        <v>4015.15</v>
      </c>
      <c r="E46" s="22">
        <f>'[1]hypothetical grid'!AY17</f>
        <v>16.638888888888914</v>
      </c>
      <c r="F46" s="112">
        <f t="shared" si="8"/>
        <v>6136.5555555555538</v>
      </c>
      <c r="G46" s="21">
        <f t="shared" si="5"/>
        <v>1003.7875</v>
      </c>
      <c r="H46" s="17">
        <f t="shared" si="9"/>
        <v>0</v>
      </c>
      <c r="I46" s="17">
        <f t="shared" si="6"/>
        <v>0</v>
      </c>
      <c r="J46" s="17">
        <f t="shared" si="10"/>
        <v>6.0800784392958214</v>
      </c>
      <c r="K46" s="17">
        <f t="shared" si="11"/>
        <v>0</v>
      </c>
      <c r="L46" s="17">
        <f t="shared" si="12"/>
        <v>0</v>
      </c>
      <c r="M46" s="17">
        <f t="shared" si="13"/>
        <v>0</v>
      </c>
      <c r="N46" s="17">
        <f t="shared" si="14"/>
        <v>0</v>
      </c>
      <c r="O46" s="17">
        <f t="shared" si="15"/>
        <v>0</v>
      </c>
      <c r="P46" s="17">
        <f t="shared" si="16"/>
        <v>72.972616890252311</v>
      </c>
      <c r="Q46" s="17">
        <f t="shared" si="17"/>
        <v>0</v>
      </c>
      <c r="R46" s="17">
        <f t="shared" si="18"/>
        <v>0</v>
      </c>
      <c r="S46" s="17">
        <f t="shared" si="19"/>
        <v>0</v>
      </c>
      <c r="T46" s="17">
        <f t="shared" si="20"/>
        <v>0</v>
      </c>
      <c r="U46" s="17">
        <f t="shared" si="21"/>
        <v>0</v>
      </c>
      <c r="V46" s="17">
        <f t="shared" si="22"/>
        <v>0</v>
      </c>
      <c r="W46" s="17">
        <f t="shared" si="23"/>
        <v>0</v>
      </c>
      <c r="X46" s="17">
        <f t="shared" ref="X46:X70" si="51">$C62/(1.08)^$B46</f>
        <v>0</v>
      </c>
      <c r="Y46" s="17">
        <f t="shared" si="25"/>
        <v>0</v>
      </c>
      <c r="Z46" s="17">
        <f t="shared" si="26"/>
        <v>0</v>
      </c>
      <c r="AA46" s="17">
        <f t="shared" si="27"/>
        <v>0</v>
      </c>
      <c r="AB46" s="44">
        <f t="shared" si="28"/>
        <v>4.8567330574734662</v>
      </c>
      <c r="AC46" s="44">
        <f t="shared" si="29"/>
        <v>4.8567330574734662</v>
      </c>
      <c r="AD46" s="44">
        <f t="shared" si="30"/>
        <v>4.9053814687335908</v>
      </c>
      <c r="AE46" s="44">
        <f t="shared" si="31"/>
        <v>2.9107966070667382</v>
      </c>
      <c r="AF46" s="44">
        <f t="shared" si="32"/>
        <v>2.9107966070667382</v>
      </c>
      <c r="AG46" s="44">
        <f t="shared" si="33"/>
        <v>2.9107966070667382</v>
      </c>
      <c r="AH46" s="44">
        <f t="shared" si="34"/>
        <v>2.9107966070667382</v>
      </c>
      <c r="AI46" s="44">
        <f t="shared" si="35"/>
        <v>2.9107966070667382</v>
      </c>
      <c r="AJ46" s="44">
        <f t="shared" si="36"/>
        <v>2.9594450183268619</v>
      </c>
      <c r="AK46" s="44">
        <f t="shared" si="37"/>
        <v>2.9189046756101034</v>
      </c>
      <c r="AL46" s="44">
        <f t="shared" si="38"/>
        <v>2.9189046756101034</v>
      </c>
      <c r="AM46" s="44">
        <f t="shared" si="39"/>
        <v>2.9189046756101034</v>
      </c>
      <c r="AN46" s="44">
        <f t="shared" si="40"/>
        <v>2.9189046756100807</v>
      </c>
      <c r="AO46" s="44">
        <f t="shared" si="41"/>
        <v>2.9189046756100758</v>
      </c>
      <c r="AP46" s="44">
        <f t="shared" si="42"/>
        <v>2.9189046756101034</v>
      </c>
      <c r="AQ46" s="44">
        <f t="shared" si="43"/>
        <v>2.9189046756101034</v>
      </c>
      <c r="AR46" s="44">
        <f t="shared" ref="AR46:AR70" si="52">$E62/(1.08)^$B46</f>
        <v>2.9189046756101034</v>
      </c>
      <c r="AS46" s="44">
        <f t="shared" si="50"/>
        <v>2.9189046756101034</v>
      </c>
      <c r="AT46" s="44">
        <f t="shared" si="49"/>
        <v>2.9189046756101034</v>
      </c>
      <c r="AU46" s="44">
        <f t="shared" si="48"/>
        <v>2.918904675610059</v>
      </c>
      <c r="AV46" s="18"/>
    </row>
    <row r="47" spans="1:48" x14ac:dyDescent="0.2">
      <c r="A47" s="68" t="s">
        <v>10</v>
      </c>
      <c r="B47" s="111">
        <v>17</v>
      </c>
      <c r="C47" s="90">
        <f>'[1]hypothetical grid'!AS18</f>
        <v>0</v>
      </c>
      <c r="D47" s="21">
        <f t="shared" si="7"/>
        <v>4015.15</v>
      </c>
      <c r="E47" s="22">
        <f>'[1]hypothetical grid'!AY18</f>
        <v>16.638888888888914</v>
      </c>
      <c r="F47" s="112">
        <f t="shared" si="8"/>
        <v>6153.1944444444425</v>
      </c>
      <c r="G47" s="21">
        <f t="shared" si="5"/>
        <v>1003.7875</v>
      </c>
      <c r="H47" s="17">
        <f t="shared" si="9"/>
        <v>0</v>
      </c>
      <c r="I47" s="17">
        <f t="shared" si="6"/>
        <v>5.6297022586072423</v>
      </c>
      <c r="J47" s="17">
        <f t="shared" si="10"/>
        <v>0</v>
      </c>
      <c r="K47" s="17">
        <f t="shared" si="11"/>
        <v>0</v>
      </c>
      <c r="L47" s="17">
        <f t="shared" si="12"/>
        <v>0</v>
      </c>
      <c r="M47" s="17">
        <f t="shared" si="13"/>
        <v>0</v>
      </c>
      <c r="N47" s="17">
        <f t="shared" si="14"/>
        <v>0</v>
      </c>
      <c r="O47" s="17">
        <f t="shared" si="15"/>
        <v>67.567237861344722</v>
      </c>
      <c r="P47" s="17">
        <f t="shared" si="16"/>
        <v>0</v>
      </c>
      <c r="Q47" s="17">
        <f t="shared" si="17"/>
        <v>0</v>
      </c>
      <c r="R47" s="17">
        <f t="shared" si="18"/>
        <v>0</v>
      </c>
      <c r="S47" s="17">
        <f t="shared" si="19"/>
        <v>0</v>
      </c>
      <c r="T47" s="17">
        <f t="shared" si="20"/>
        <v>0</v>
      </c>
      <c r="U47" s="17">
        <f t="shared" si="21"/>
        <v>0</v>
      </c>
      <c r="V47" s="17">
        <f t="shared" si="22"/>
        <v>0</v>
      </c>
      <c r="W47" s="17">
        <f t="shared" si="23"/>
        <v>0</v>
      </c>
      <c r="X47" s="17">
        <f t="shared" si="51"/>
        <v>0</v>
      </c>
      <c r="Y47" s="17">
        <f t="shared" si="25"/>
        <v>0</v>
      </c>
      <c r="Z47" s="17">
        <f t="shared" si="26"/>
        <v>0</v>
      </c>
      <c r="AA47" s="17">
        <f t="shared" si="27"/>
        <v>0</v>
      </c>
      <c r="AB47" s="44">
        <f t="shared" si="28"/>
        <v>4.4969750532161727</v>
      </c>
      <c r="AC47" s="44">
        <f t="shared" si="29"/>
        <v>4.5420198784570278</v>
      </c>
      <c r="AD47" s="44">
        <f t="shared" si="30"/>
        <v>2.6951820435803127</v>
      </c>
      <c r="AE47" s="44">
        <f t="shared" si="31"/>
        <v>2.6951820435803127</v>
      </c>
      <c r="AF47" s="44">
        <f t="shared" si="32"/>
        <v>2.6951820435803127</v>
      </c>
      <c r="AG47" s="44">
        <f t="shared" si="33"/>
        <v>2.6951820435803127</v>
      </c>
      <c r="AH47" s="44">
        <f t="shared" si="34"/>
        <v>2.6951820435803127</v>
      </c>
      <c r="AI47" s="44">
        <f t="shared" si="35"/>
        <v>2.7402268688211682</v>
      </c>
      <c r="AJ47" s="44">
        <f t="shared" si="36"/>
        <v>2.702689514453799</v>
      </c>
      <c r="AK47" s="44">
        <f t="shared" si="37"/>
        <v>2.702689514453799</v>
      </c>
      <c r="AL47" s="44">
        <f t="shared" si="38"/>
        <v>2.702689514453799</v>
      </c>
      <c r="AM47" s="44">
        <f t="shared" si="39"/>
        <v>2.7026895144537786</v>
      </c>
      <c r="AN47" s="44">
        <f t="shared" si="40"/>
        <v>2.7026895144537737</v>
      </c>
      <c r="AO47" s="44">
        <f t="shared" si="41"/>
        <v>2.702689514453799</v>
      </c>
      <c r="AP47" s="44">
        <f t="shared" si="42"/>
        <v>2.702689514453799</v>
      </c>
      <c r="AQ47" s="44">
        <f t="shared" si="43"/>
        <v>2.702689514453799</v>
      </c>
      <c r="AR47" s="44">
        <f t="shared" si="52"/>
        <v>2.702689514453799</v>
      </c>
      <c r="AS47" s="44">
        <f t="shared" si="50"/>
        <v>2.702689514453799</v>
      </c>
      <c r="AT47" s="44">
        <f t="shared" si="49"/>
        <v>2.7026895144537582</v>
      </c>
      <c r="AU47" s="44">
        <f t="shared" si="48"/>
        <v>2.702689514453799</v>
      </c>
      <c r="AV47" s="18"/>
    </row>
    <row r="48" spans="1:48" x14ac:dyDescent="0.2">
      <c r="A48" s="68" t="s">
        <v>10</v>
      </c>
      <c r="B48" s="111">
        <v>18</v>
      </c>
      <c r="C48" s="90">
        <v>20.83</v>
      </c>
      <c r="D48" s="21">
        <f t="shared" si="7"/>
        <v>4035.98</v>
      </c>
      <c r="E48" s="22">
        <f>'[1]hypothetical grid'!AY19</f>
        <v>16.805555555555429</v>
      </c>
      <c r="F48" s="112">
        <f t="shared" si="8"/>
        <v>6169.9999999999982</v>
      </c>
      <c r="G48" s="21">
        <f t="shared" si="5"/>
        <v>1008.995</v>
      </c>
      <c r="H48" s="17">
        <f t="shared" si="9"/>
        <v>5.2126872764881869</v>
      </c>
      <c r="I48" s="17">
        <f t="shared" si="6"/>
        <v>0</v>
      </c>
      <c r="J48" s="17">
        <f t="shared" si="10"/>
        <v>0</v>
      </c>
      <c r="K48" s="17">
        <f t="shared" si="11"/>
        <v>0</v>
      </c>
      <c r="L48" s="17">
        <f t="shared" si="12"/>
        <v>0</v>
      </c>
      <c r="M48" s="17">
        <f t="shared" si="13"/>
        <v>0</v>
      </c>
      <c r="N48" s="17">
        <f t="shared" si="14"/>
        <v>62.562257279022887</v>
      </c>
      <c r="O48" s="17">
        <f t="shared" si="15"/>
        <v>0</v>
      </c>
      <c r="P48" s="17">
        <f t="shared" si="16"/>
        <v>0</v>
      </c>
      <c r="Q48" s="17">
        <f t="shared" si="17"/>
        <v>0</v>
      </c>
      <c r="R48" s="17">
        <f t="shared" si="18"/>
        <v>0</v>
      </c>
      <c r="S48" s="17">
        <f t="shared" si="19"/>
        <v>0</v>
      </c>
      <c r="T48" s="17">
        <f t="shared" si="20"/>
        <v>0</v>
      </c>
      <c r="U48" s="17">
        <f t="shared" si="21"/>
        <v>0</v>
      </c>
      <c r="V48" s="17">
        <f t="shared" si="22"/>
        <v>0</v>
      </c>
      <c r="W48" s="17">
        <f t="shared" si="23"/>
        <v>0</v>
      </c>
      <c r="X48" s="17">
        <f t="shared" si="51"/>
        <v>0</v>
      </c>
      <c r="Y48" s="17">
        <f t="shared" si="25"/>
        <v>0</v>
      </c>
      <c r="Z48" s="17">
        <f t="shared" si="26"/>
        <v>0</v>
      </c>
      <c r="AA48" s="17">
        <f t="shared" si="27"/>
        <v>0</v>
      </c>
      <c r="AB48" s="44">
        <f t="shared" si="28"/>
        <v>4.2055739615342844</v>
      </c>
      <c r="AC48" s="44">
        <f t="shared" si="29"/>
        <v>2.4955389292410302</v>
      </c>
      <c r="AD48" s="44">
        <f t="shared" si="30"/>
        <v>2.4955389292410302</v>
      </c>
      <c r="AE48" s="44">
        <f t="shared" si="31"/>
        <v>2.4955389292410302</v>
      </c>
      <c r="AF48" s="44">
        <f t="shared" si="32"/>
        <v>2.4955389292410302</v>
      </c>
      <c r="AG48" s="44">
        <f t="shared" si="33"/>
        <v>2.4955389292410302</v>
      </c>
      <c r="AH48" s="44">
        <f t="shared" si="34"/>
        <v>2.5372471007603408</v>
      </c>
      <c r="AI48" s="44">
        <f t="shared" si="35"/>
        <v>2.502490291160925</v>
      </c>
      <c r="AJ48" s="44">
        <f t="shared" si="36"/>
        <v>2.502490291160925</v>
      </c>
      <c r="AK48" s="44">
        <f t="shared" si="37"/>
        <v>2.502490291160925</v>
      </c>
      <c r="AL48" s="44">
        <f t="shared" si="38"/>
        <v>2.5024902911609059</v>
      </c>
      <c r="AM48" s="44">
        <f t="shared" si="39"/>
        <v>2.5024902911609015</v>
      </c>
      <c r="AN48" s="44">
        <f t="shared" si="40"/>
        <v>2.502490291160925</v>
      </c>
      <c r="AO48" s="44">
        <f t="shared" si="41"/>
        <v>2.502490291160925</v>
      </c>
      <c r="AP48" s="44">
        <f t="shared" si="42"/>
        <v>2.502490291160925</v>
      </c>
      <c r="AQ48" s="44">
        <f t="shared" si="43"/>
        <v>2.502490291160925</v>
      </c>
      <c r="AR48" s="44">
        <f t="shared" si="52"/>
        <v>2.502490291160925</v>
      </c>
      <c r="AS48" s="44">
        <f t="shared" si="50"/>
        <v>2.5024902911608873</v>
      </c>
      <c r="AT48" s="44">
        <f t="shared" si="49"/>
        <v>2.502490291160925</v>
      </c>
      <c r="AU48" s="44">
        <f t="shared" si="48"/>
        <v>2.502490291160925</v>
      </c>
      <c r="AV48" s="18"/>
    </row>
    <row r="49" spans="1:48" x14ac:dyDescent="0.2">
      <c r="A49" s="68" t="s">
        <v>10</v>
      </c>
      <c r="B49" s="111">
        <v>19</v>
      </c>
      <c r="C49" s="21">
        <f>'[1]hypothetical grid'!AS20</f>
        <v>0</v>
      </c>
      <c r="D49" s="21">
        <f t="shared" si="7"/>
        <v>4035.98</v>
      </c>
      <c r="E49" s="22">
        <f>'[1]hypothetical grid'!AY20</f>
        <v>9.9722222222222463</v>
      </c>
      <c r="F49" s="112">
        <f t="shared" si="8"/>
        <v>6179.9722222222208</v>
      </c>
      <c r="G49" s="21">
        <f t="shared" si="5"/>
        <v>1008.995</v>
      </c>
      <c r="H49" s="17">
        <f t="shared" si="9"/>
        <v>0</v>
      </c>
      <c r="I49" s="17">
        <f t="shared" si="6"/>
        <v>0</v>
      </c>
      <c r="J49" s="17">
        <f t="shared" si="10"/>
        <v>0</v>
      </c>
      <c r="K49" s="17">
        <f t="shared" si="11"/>
        <v>0</v>
      </c>
      <c r="L49" s="17">
        <f t="shared" si="12"/>
        <v>0</v>
      </c>
      <c r="M49" s="17">
        <f t="shared" si="13"/>
        <v>57.928015999095265</v>
      </c>
      <c r="N49" s="17">
        <f t="shared" si="14"/>
        <v>0</v>
      </c>
      <c r="O49" s="17">
        <f t="shared" si="15"/>
        <v>0</v>
      </c>
      <c r="P49" s="17">
        <f t="shared" si="16"/>
        <v>0</v>
      </c>
      <c r="Q49" s="17">
        <f t="shared" si="17"/>
        <v>0</v>
      </c>
      <c r="R49" s="17">
        <f t="shared" si="18"/>
        <v>0</v>
      </c>
      <c r="S49" s="17">
        <f t="shared" si="19"/>
        <v>0</v>
      </c>
      <c r="T49" s="17">
        <f t="shared" si="20"/>
        <v>0</v>
      </c>
      <c r="U49" s="17">
        <f t="shared" si="21"/>
        <v>0</v>
      </c>
      <c r="V49" s="17">
        <f t="shared" si="22"/>
        <v>0</v>
      </c>
      <c r="W49" s="17">
        <f t="shared" si="23"/>
        <v>0</v>
      </c>
      <c r="X49" s="17">
        <f t="shared" si="51"/>
        <v>0</v>
      </c>
      <c r="Y49" s="17">
        <f t="shared" si="25"/>
        <v>0</v>
      </c>
      <c r="Z49" s="17">
        <f t="shared" si="26"/>
        <v>0</v>
      </c>
      <c r="AA49" s="17">
        <f t="shared" si="27"/>
        <v>0</v>
      </c>
      <c r="AB49" s="44">
        <f t="shared" si="28"/>
        <v>2.3106841937416944</v>
      </c>
      <c r="AC49" s="44">
        <f t="shared" si="29"/>
        <v>2.3106841937416944</v>
      </c>
      <c r="AD49" s="44">
        <f t="shared" si="30"/>
        <v>2.3106841937416944</v>
      </c>
      <c r="AE49" s="44">
        <f t="shared" si="31"/>
        <v>2.3106841937416944</v>
      </c>
      <c r="AF49" s="44">
        <f t="shared" si="32"/>
        <v>2.3106841937416944</v>
      </c>
      <c r="AG49" s="44">
        <f t="shared" si="33"/>
        <v>2.3493028710743893</v>
      </c>
      <c r="AH49" s="44">
        <f t="shared" si="34"/>
        <v>2.3171206399638193</v>
      </c>
      <c r="AI49" s="44">
        <f t="shared" si="35"/>
        <v>2.3171206399638193</v>
      </c>
      <c r="AJ49" s="44">
        <f t="shared" si="36"/>
        <v>2.3171206399638193</v>
      </c>
      <c r="AK49" s="44">
        <f t="shared" si="37"/>
        <v>2.3171206399638016</v>
      </c>
      <c r="AL49" s="44">
        <f t="shared" si="38"/>
        <v>2.3171206399637971</v>
      </c>
      <c r="AM49" s="44">
        <f t="shared" si="39"/>
        <v>2.3171206399638193</v>
      </c>
      <c r="AN49" s="44">
        <f t="shared" si="40"/>
        <v>2.3171206399638193</v>
      </c>
      <c r="AO49" s="44">
        <f t="shared" si="41"/>
        <v>2.3171206399638193</v>
      </c>
      <c r="AP49" s="44">
        <f t="shared" si="42"/>
        <v>2.3171206399638193</v>
      </c>
      <c r="AQ49" s="44">
        <f t="shared" si="43"/>
        <v>2.3171206399638193</v>
      </c>
      <c r="AR49" s="44">
        <f t="shared" si="52"/>
        <v>2.3171206399637843</v>
      </c>
      <c r="AS49" s="44">
        <f t="shared" si="50"/>
        <v>2.3171206399638193</v>
      </c>
      <c r="AT49" s="44">
        <f t="shared" si="49"/>
        <v>2.3171206399638193</v>
      </c>
      <c r="AU49" s="44">
        <f t="shared" si="48"/>
        <v>2.3171206399638193</v>
      </c>
      <c r="AV49" s="18"/>
    </row>
    <row r="50" spans="1:48" x14ac:dyDescent="0.2">
      <c r="A50" s="68" t="s">
        <v>10</v>
      </c>
      <c r="B50" s="111">
        <v>20</v>
      </c>
      <c r="C50" s="21">
        <f>'[1]hypothetical grid'!AS21</f>
        <v>0</v>
      </c>
      <c r="D50" s="21">
        <f t="shared" si="7"/>
        <v>4035.98</v>
      </c>
      <c r="E50" s="22">
        <f>'[1]hypothetical grid'!AY21</f>
        <v>9.9722222222222463</v>
      </c>
      <c r="F50" s="112">
        <f t="shared" si="8"/>
        <v>6189.9444444444434</v>
      </c>
      <c r="G50" s="21">
        <f t="shared" si="5"/>
        <v>1008.995</v>
      </c>
      <c r="H50" s="17">
        <f t="shared" si="9"/>
        <v>0</v>
      </c>
      <c r="I50" s="17">
        <f t="shared" si="6"/>
        <v>0</v>
      </c>
      <c r="J50" s="17">
        <f t="shared" si="10"/>
        <v>0</v>
      </c>
      <c r="K50" s="17">
        <f t="shared" si="11"/>
        <v>0</v>
      </c>
      <c r="L50" s="17">
        <f t="shared" si="12"/>
        <v>53.637051851014135</v>
      </c>
      <c r="M50" s="17">
        <f t="shared" si="13"/>
        <v>0</v>
      </c>
      <c r="N50" s="17">
        <f t="shared" si="14"/>
        <v>0</v>
      </c>
      <c r="O50" s="17">
        <f t="shared" si="15"/>
        <v>0</v>
      </c>
      <c r="P50" s="17">
        <f t="shared" si="16"/>
        <v>0</v>
      </c>
      <c r="Q50" s="17">
        <f t="shared" si="17"/>
        <v>0</v>
      </c>
      <c r="R50" s="17">
        <f t="shared" si="18"/>
        <v>0</v>
      </c>
      <c r="S50" s="17">
        <f t="shared" si="19"/>
        <v>0</v>
      </c>
      <c r="T50" s="17">
        <f t="shared" si="20"/>
        <v>0</v>
      </c>
      <c r="U50" s="17">
        <f t="shared" si="21"/>
        <v>0</v>
      </c>
      <c r="V50" s="17">
        <f t="shared" si="22"/>
        <v>0</v>
      </c>
      <c r="W50" s="17">
        <f t="shared" si="23"/>
        <v>0</v>
      </c>
      <c r="X50" s="17">
        <f t="shared" si="51"/>
        <v>0</v>
      </c>
      <c r="Y50" s="17">
        <f t="shared" si="25"/>
        <v>0</v>
      </c>
      <c r="Z50" s="17">
        <f t="shared" si="26"/>
        <v>0</v>
      </c>
      <c r="AA50" s="17">
        <f t="shared" si="27"/>
        <v>0</v>
      </c>
      <c r="AB50" s="44">
        <f t="shared" si="28"/>
        <v>2.1395224016126799</v>
      </c>
      <c r="AC50" s="44">
        <f t="shared" si="29"/>
        <v>2.1395224016126799</v>
      </c>
      <c r="AD50" s="44">
        <f t="shared" si="30"/>
        <v>2.1395224016126799</v>
      </c>
      <c r="AE50" s="44">
        <f t="shared" si="31"/>
        <v>2.1395224016126799</v>
      </c>
      <c r="AF50" s="44">
        <f t="shared" si="32"/>
        <v>2.1752804361799902</v>
      </c>
      <c r="AG50" s="44">
        <f t="shared" si="33"/>
        <v>2.1454820740405736</v>
      </c>
      <c r="AH50" s="44">
        <f t="shared" si="34"/>
        <v>2.1454820740405736</v>
      </c>
      <c r="AI50" s="44">
        <f t="shared" si="35"/>
        <v>2.1454820740405736</v>
      </c>
      <c r="AJ50" s="44">
        <f t="shared" si="36"/>
        <v>2.1454820740405571</v>
      </c>
      <c r="AK50" s="44">
        <f t="shared" si="37"/>
        <v>2.1454820740405531</v>
      </c>
      <c r="AL50" s="44">
        <f t="shared" si="38"/>
        <v>2.1454820740405736</v>
      </c>
      <c r="AM50" s="44">
        <f t="shared" si="39"/>
        <v>2.1454820740405736</v>
      </c>
      <c r="AN50" s="44">
        <f t="shared" si="40"/>
        <v>2.1454820740405736</v>
      </c>
      <c r="AO50" s="44">
        <f t="shared" si="41"/>
        <v>2.1454820740405736</v>
      </c>
      <c r="AP50" s="44">
        <f t="shared" si="42"/>
        <v>2.1454820740405736</v>
      </c>
      <c r="AQ50" s="44">
        <f t="shared" si="43"/>
        <v>2.1454820740405411</v>
      </c>
      <c r="AR50" s="44">
        <f t="shared" si="52"/>
        <v>2.1454820740405736</v>
      </c>
      <c r="AS50" s="44">
        <f t="shared" si="50"/>
        <v>2.1454820740405736</v>
      </c>
      <c r="AT50" s="44">
        <f t="shared" si="49"/>
        <v>2.1454820740405736</v>
      </c>
      <c r="AU50" s="44">
        <f t="shared" si="48"/>
        <v>2.1454820740405736</v>
      </c>
      <c r="AV50" s="18"/>
    </row>
    <row r="51" spans="1:48" x14ac:dyDescent="0.2">
      <c r="A51" s="68" t="s">
        <v>10</v>
      </c>
      <c r="B51" s="104">
        <v>21</v>
      </c>
      <c r="C51" s="21">
        <f>'[1]hypothetical grid'!AS22</f>
        <v>0</v>
      </c>
      <c r="D51" s="22">
        <f t="shared" si="7"/>
        <v>4035.98</v>
      </c>
      <c r="E51" s="22">
        <f>'[1]hypothetical grid'!AY22</f>
        <v>9.9722222222222463</v>
      </c>
      <c r="F51" s="105">
        <f t="shared" si="8"/>
        <v>6199.9166666666661</v>
      </c>
      <c r="G51" s="22">
        <f t="shared" si="5"/>
        <v>1008.995</v>
      </c>
      <c r="H51" s="17">
        <f t="shared" si="9"/>
        <v>0</v>
      </c>
      <c r="I51" s="17">
        <f t="shared" si="6"/>
        <v>0</v>
      </c>
      <c r="J51" s="17">
        <f t="shared" si="10"/>
        <v>0</v>
      </c>
      <c r="K51" s="17">
        <f t="shared" si="11"/>
        <v>49.663936899087162</v>
      </c>
      <c r="L51" s="17">
        <f t="shared" si="12"/>
        <v>0</v>
      </c>
      <c r="M51" s="17">
        <f t="shared" si="13"/>
        <v>0</v>
      </c>
      <c r="N51" s="17">
        <f t="shared" si="14"/>
        <v>0</v>
      </c>
      <c r="O51" s="17">
        <f t="shared" si="15"/>
        <v>0</v>
      </c>
      <c r="P51" s="17">
        <f t="shared" si="16"/>
        <v>0</v>
      </c>
      <c r="Q51" s="17">
        <f t="shared" si="17"/>
        <v>0</v>
      </c>
      <c r="R51" s="17">
        <f t="shared" si="18"/>
        <v>0</v>
      </c>
      <c r="S51" s="17">
        <f t="shared" si="19"/>
        <v>0</v>
      </c>
      <c r="T51" s="17">
        <f t="shared" si="20"/>
        <v>0</v>
      </c>
      <c r="U51" s="17">
        <f t="shared" si="21"/>
        <v>0</v>
      </c>
      <c r="V51" s="17">
        <f t="shared" si="22"/>
        <v>0</v>
      </c>
      <c r="W51" s="17">
        <f t="shared" si="23"/>
        <v>0</v>
      </c>
      <c r="X51" s="17">
        <f t="shared" si="51"/>
        <v>0</v>
      </c>
      <c r="Y51" s="17">
        <f t="shared" si="25"/>
        <v>0</v>
      </c>
      <c r="Z51" s="17">
        <f t="shared" si="26"/>
        <v>0</v>
      </c>
      <c r="AA51" s="17">
        <f t="shared" si="27"/>
        <v>0</v>
      </c>
      <c r="AB51" s="44">
        <f t="shared" si="28"/>
        <v>1.9810392607524816</v>
      </c>
      <c r="AC51" s="44">
        <f t="shared" si="29"/>
        <v>1.9810392607524816</v>
      </c>
      <c r="AD51" s="44">
        <f t="shared" si="30"/>
        <v>1.9810392607524816</v>
      </c>
      <c r="AE51" s="44">
        <f t="shared" si="31"/>
        <v>2.0141485520185096</v>
      </c>
      <c r="AF51" s="44">
        <f t="shared" si="32"/>
        <v>1.9865574759634939</v>
      </c>
      <c r="AG51" s="44">
        <f t="shared" si="33"/>
        <v>1.9865574759634939</v>
      </c>
      <c r="AH51" s="44">
        <f t="shared" si="34"/>
        <v>1.9865574759634939</v>
      </c>
      <c r="AI51" s="44">
        <f t="shared" si="35"/>
        <v>1.9865574759634785</v>
      </c>
      <c r="AJ51" s="44">
        <f t="shared" si="36"/>
        <v>1.9865574759634752</v>
      </c>
      <c r="AK51" s="44">
        <f t="shared" si="37"/>
        <v>1.9865574759634939</v>
      </c>
      <c r="AL51" s="44">
        <f t="shared" si="38"/>
        <v>1.9865574759634939</v>
      </c>
      <c r="AM51" s="44">
        <f t="shared" si="39"/>
        <v>1.9865574759634939</v>
      </c>
      <c r="AN51" s="44">
        <f t="shared" si="40"/>
        <v>1.9865574759634939</v>
      </c>
      <c r="AO51" s="44">
        <f t="shared" si="41"/>
        <v>1.9865574759634939</v>
      </c>
      <c r="AP51" s="44">
        <f t="shared" si="42"/>
        <v>1.9865574759634639</v>
      </c>
      <c r="AQ51" s="44">
        <f t="shared" si="43"/>
        <v>1.9865574759634939</v>
      </c>
      <c r="AR51" s="44">
        <f t="shared" si="52"/>
        <v>1.9865574759634939</v>
      </c>
      <c r="AS51" s="44">
        <f t="shared" si="50"/>
        <v>1.9865574759634939</v>
      </c>
      <c r="AT51" s="44">
        <f t="shared" si="49"/>
        <v>1.9865574759634939</v>
      </c>
      <c r="AU51" s="44">
        <f t="shared" si="48"/>
        <v>1.9865574759634976</v>
      </c>
      <c r="AV51" s="18"/>
    </row>
    <row r="52" spans="1:48" x14ac:dyDescent="0.2">
      <c r="A52" s="68" t="s">
        <v>10</v>
      </c>
      <c r="B52" s="104">
        <v>22</v>
      </c>
      <c r="C52" s="21">
        <f>'[1]hypothetical grid'!AS23</f>
        <v>0</v>
      </c>
      <c r="D52" s="22">
        <f t="shared" si="7"/>
        <v>4035.98</v>
      </c>
      <c r="E52" s="22">
        <f>'[1]hypothetical grid'!AY23</f>
        <v>9.9722222222222463</v>
      </c>
      <c r="F52" s="105">
        <f t="shared" si="8"/>
        <v>6209.8888888888887</v>
      </c>
      <c r="G52" s="22">
        <f t="shared" si="5"/>
        <v>1008.995</v>
      </c>
      <c r="H52" s="17">
        <f t="shared" si="9"/>
        <v>0</v>
      </c>
      <c r="I52" s="17">
        <f t="shared" si="6"/>
        <v>0</v>
      </c>
      <c r="J52" s="17">
        <f t="shared" si="10"/>
        <v>45.985126758414033</v>
      </c>
      <c r="K52" s="17">
        <f t="shared" si="11"/>
        <v>0</v>
      </c>
      <c r="L52" s="17">
        <f t="shared" si="12"/>
        <v>0</v>
      </c>
      <c r="M52" s="17">
        <f t="shared" si="13"/>
        <v>0</v>
      </c>
      <c r="N52" s="17">
        <f t="shared" si="14"/>
        <v>0</v>
      </c>
      <c r="O52" s="17">
        <f t="shared" si="15"/>
        <v>0</v>
      </c>
      <c r="P52" s="17">
        <f t="shared" si="16"/>
        <v>0</v>
      </c>
      <c r="Q52" s="17">
        <f t="shared" si="17"/>
        <v>0</v>
      </c>
      <c r="R52" s="17">
        <f t="shared" si="18"/>
        <v>0</v>
      </c>
      <c r="S52" s="17">
        <f t="shared" si="19"/>
        <v>0</v>
      </c>
      <c r="T52" s="17">
        <f t="shared" si="20"/>
        <v>0</v>
      </c>
      <c r="U52" s="17">
        <f t="shared" si="21"/>
        <v>0</v>
      </c>
      <c r="V52" s="17">
        <f t="shared" si="22"/>
        <v>0</v>
      </c>
      <c r="W52" s="17">
        <f t="shared" si="23"/>
        <v>0</v>
      </c>
      <c r="X52" s="17">
        <f t="shared" si="51"/>
        <v>0</v>
      </c>
      <c r="Y52" s="17">
        <f t="shared" si="25"/>
        <v>0</v>
      </c>
      <c r="Z52" s="17">
        <f t="shared" si="26"/>
        <v>0</v>
      </c>
      <c r="AA52" s="17">
        <f t="shared" si="27"/>
        <v>0</v>
      </c>
      <c r="AB52" s="44">
        <f t="shared" si="28"/>
        <v>1.8342956118078531</v>
      </c>
      <c r="AC52" s="44">
        <f t="shared" si="29"/>
        <v>1.8342956118078531</v>
      </c>
      <c r="AD52" s="44">
        <f t="shared" si="30"/>
        <v>1.864952362980101</v>
      </c>
      <c r="AE52" s="44">
        <f t="shared" si="31"/>
        <v>1.8394050703365681</v>
      </c>
      <c r="AF52" s="44">
        <f t="shared" si="32"/>
        <v>1.8394050703365681</v>
      </c>
      <c r="AG52" s="44">
        <f t="shared" si="33"/>
        <v>1.8394050703365681</v>
      </c>
      <c r="AH52" s="44">
        <f t="shared" si="34"/>
        <v>1.8394050703365541</v>
      </c>
      <c r="AI52" s="44">
        <f t="shared" si="35"/>
        <v>1.8394050703365508</v>
      </c>
      <c r="AJ52" s="44">
        <f t="shared" si="36"/>
        <v>1.8394050703365681</v>
      </c>
      <c r="AK52" s="44">
        <f t="shared" si="37"/>
        <v>1.8394050703365681</v>
      </c>
      <c r="AL52" s="44">
        <f t="shared" si="38"/>
        <v>1.8394050703365681</v>
      </c>
      <c r="AM52" s="44">
        <f t="shared" si="39"/>
        <v>1.8394050703365681</v>
      </c>
      <c r="AN52" s="44">
        <f t="shared" si="40"/>
        <v>1.8394050703365681</v>
      </c>
      <c r="AO52" s="44">
        <f t="shared" si="41"/>
        <v>1.8394050703365403</v>
      </c>
      <c r="AP52" s="44">
        <f t="shared" si="42"/>
        <v>1.8394050703365681</v>
      </c>
      <c r="AQ52" s="44">
        <f t="shared" si="43"/>
        <v>1.8394050703365681</v>
      </c>
      <c r="AR52" s="44">
        <f t="shared" si="52"/>
        <v>1.8394050703365681</v>
      </c>
      <c r="AS52" s="44">
        <f t="shared" si="50"/>
        <v>1.8394050703365681</v>
      </c>
      <c r="AT52" s="44">
        <f t="shared" si="49"/>
        <v>1.8394050703365716</v>
      </c>
      <c r="AU52" s="44">
        <f t="shared" si="48"/>
        <v>5.3521578088264992</v>
      </c>
      <c r="AV52" s="18"/>
    </row>
    <row r="53" spans="1:48" x14ac:dyDescent="0.2">
      <c r="A53" s="68" t="s">
        <v>10</v>
      </c>
      <c r="B53" s="104">
        <v>23</v>
      </c>
      <c r="C53" s="21">
        <f>'[1]hypothetical grid'!AS24</f>
        <v>0</v>
      </c>
      <c r="D53" s="22">
        <f t="shared" si="7"/>
        <v>4035.98</v>
      </c>
      <c r="E53" s="22">
        <f>'[1]hypothetical grid'!AY24</f>
        <v>9.9722222222222463</v>
      </c>
      <c r="F53" s="105">
        <f t="shared" si="8"/>
        <v>6219.8611111111113</v>
      </c>
      <c r="G53" s="22">
        <f t="shared" si="5"/>
        <v>1008.995</v>
      </c>
      <c r="H53" s="17">
        <f t="shared" si="9"/>
        <v>0</v>
      </c>
      <c r="I53" s="17">
        <f t="shared" si="6"/>
        <v>42.578821072605585</v>
      </c>
      <c r="J53" s="17">
        <f t="shared" si="10"/>
        <v>0</v>
      </c>
      <c r="K53" s="17">
        <f t="shared" si="11"/>
        <v>0</v>
      </c>
      <c r="L53" s="17">
        <f t="shared" si="12"/>
        <v>0</v>
      </c>
      <c r="M53" s="17">
        <f t="shared" si="13"/>
        <v>0</v>
      </c>
      <c r="N53" s="17">
        <f t="shared" si="14"/>
        <v>0</v>
      </c>
      <c r="O53" s="17">
        <f t="shared" si="15"/>
        <v>0</v>
      </c>
      <c r="P53" s="17">
        <f t="shared" si="16"/>
        <v>0</v>
      </c>
      <c r="Q53" s="17">
        <f t="shared" si="17"/>
        <v>0</v>
      </c>
      <c r="R53" s="17">
        <f t="shared" si="18"/>
        <v>0</v>
      </c>
      <c r="S53" s="17">
        <f t="shared" si="19"/>
        <v>0</v>
      </c>
      <c r="T53" s="17">
        <f t="shared" si="20"/>
        <v>0</v>
      </c>
      <c r="U53" s="17">
        <f t="shared" si="21"/>
        <v>0</v>
      </c>
      <c r="V53" s="17">
        <f t="shared" si="22"/>
        <v>0</v>
      </c>
      <c r="W53" s="17">
        <f t="shared" si="23"/>
        <v>0</v>
      </c>
      <c r="X53" s="17">
        <f t="shared" si="51"/>
        <v>0</v>
      </c>
      <c r="Y53" s="17">
        <f t="shared" si="25"/>
        <v>0</v>
      </c>
      <c r="Z53" s="17">
        <f t="shared" si="26"/>
        <v>0</v>
      </c>
      <c r="AA53" s="17">
        <f t="shared" si="27"/>
        <v>0</v>
      </c>
      <c r="AB53" s="44">
        <f t="shared" si="28"/>
        <v>1.6984218627850489</v>
      </c>
      <c r="AC53" s="44">
        <f t="shared" si="29"/>
        <v>1.7268077435000937</v>
      </c>
      <c r="AD53" s="44">
        <f t="shared" si="30"/>
        <v>1.7031528429042297</v>
      </c>
      <c r="AE53" s="44">
        <f t="shared" si="31"/>
        <v>1.7031528429042297</v>
      </c>
      <c r="AF53" s="44">
        <f t="shared" si="32"/>
        <v>1.7031528429042297</v>
      </c>
      <c r="AG53" s="44">
        <f t="shared" si="33"/>
        <v>1.7031528429042166</v>
      </c>
      <c r="AH53" s="44">
        <f t="shared" si="34"/>
        <v>1.7031528429042135</v>
      </c>
      <c r="AI53" s="44">
        <f t="shared" si="35"/>
        <v>1.7031528429042297</v>
      </c>
      <c r="AJ53" s="44">
        <f t="shared" si="36"/>
        <v>1.7031528429042297</v>
      </c>
      <c r="AK53" s="44">
        <f t="shared" si="37"/>
        <v>1.7031528429042297</v>
      </c>
      <c r="AL53" s="44">
        <f t="shared" si="38"/>
        <v>1.7031528429042297</v>
      </c>
      <c r="AM53" s="44">
        <f t="shared" si="39"/>
        <v>1.7031528429042297</v>
      </c>
      <c r="AN53" s="44">
        <f t="shared" si="40"/>
        <v>1.703152842904204</v>
      </c>
      <c r="AO53" s="44">
        <f t="shared" si="41"/>
        <v>1.7031528429042297</v>
      </c>
      <c r="AP53" s="44">
        <f t="shared" si="42"/>
        <v>1.7031528429042297</v>
      </c>
      <c r="AQ53" s="44">
        <f t="shared" si="43"/>
        <v>1.7031528429042297</v>
      </c>
      <c r="AR53" s="44">
        <f t="shared" si="52"/>
        <v>1.7031528429042297</v>
      </c>
      <c r="AS53" s="44">
        <f t="shared" si="50"/>
        <v>1.7031528429042331</v>
      </c>
      <c r="AT53" s="44">
        <f t="shared" si="49"/>
        <v>4.955701674839351</v>
      </c>
      <c r="AU53" s="44">
        <f t="shared" si="48"/>
        <v>4.955701674839351</v>
      </c>
      <c r="AV53" s="18"/>
    </row>
    <row r="54" spans="1:48" x14ac:dyDescent="0.2">
      <c r="A54" s="68" t="s">
        <v>10</v>
      </c>
      <c r="B54" s="104">
        <v>24</v>
      </c>
      <c r="C54" s="21">
        <f>'[1]hypothetical grid'!AS25</f>
        <v>250</v>
      </c>
      <c r="D54" s="22">
        <f t="shared" si="7"/>
        <v>4285.9799999999996</v>
      </c>
      <c r="E54" s="22">
        <f>'[1]hypothetical grid'!AY25</f>
        <v>10.138888888888761</v>
      </c>
      <c r="F54" s="105">
        <f t="shared" si="8"/>
        <v>6230</v>
      </c>
      <c r="G54" s="22">
        <f t="shared" si="5"/>
        <v>1071.4949999999999</v>
      </c>
      <c r="H54" s="17">
        <f t="shared" si="9"/>
        <v>39.424834326486653</v>
      </c>
      <c r="I54" s="17">
        <f t="shared" si="6"/>
        <v>0</v>
      </c>
      <c r="J54" s="17">
        <f t="shared" si="10"/>
        <v>0</v>
      </c>
      <c r="K54" s="17">
        <f t="shared" si="11"/>
        <v>0</v>
      </c>
      <c r="L54" s="17">
        <f t="shared" si="12"/>
        <v>0</v>
      </c>
      <c r="M54" s="17">
        <f t="shared" si="13"/>
        <v>0</v>
      </c>
      <c r="N54" s="17">
        <f t="shared" si="14"/>
        <v>0</v>
      </c>
      <c r="O54" s="17">
        <f t="shared" si="15"/>
        <v>0</v>
      </c>
      <c r="P54" s="17">
        <f t="shared" si="16"/>
        <v>0</v>
      </c>
      <c r="Q54" s="17">
        <f t="shared" si="17"/>
        <v>0</v>
      </c>
      <c r="R54" s="17">
        <f t="shared" si="18"/>
        <v>0</v>
      </c>
      <c r="S54" s="17">
        <f t="shared" si="19"/>
        <v>0</v>
      </c>
      <c r="T54" s="17">
        <f t="shared" si="20"/>
        <v>0</v>
      </c>
      <c r="U54" s="17">
        <f t="shared" si="21"/>
        <v>0</v>
      </c>
      <c r="V54" s="17">
        <f t="shared" si="22"/>
        <v>0</v>
      </c>
      <c r="W54" s="17">
        <f t="shared" si="23"/>
        <v>0</v>
      </c>
      <c r="X54" s="17">
        <f t="shared" si="51"/>
        <v>0</v>
      </c>
      <c r="Y54" s="17">
        <f t="shared" si="25"/>
        <v>0</v>
      </c>
      <c r="Z54" s="17">
        <f t="shared" si="26"/>
        <v>0</v>
      </c>
      <c r="AA54" s="17">
        <f t="shared" si="27"/>
        <v>0</v>
      </c>
      <c r="AB54" s="44">
        <f t="shared" si="28"/>
        <v>1.598896058796383</v>
      </c>
      <c r="AC54" s="44">
        <f t="shared" si="29"/>
        <v>1.5769933730594718</v>
      </c>
      <c r="AD54" s="44">
        <f t="shared" si="30"/>
        <v>1.5769933730594718</v>
      </c>
      <c r="AE54" s="44">
        <f t="shared" si="31"/>
        <v>1.5769933730594718</v>
      </c>
      <c r="AF54" s="44">
        <f t="shared" si="32"/>
        <v>1.5769933730594599</v>
      </c>
      <c r="AG54" s="44">
        <f t="shared" si="33"/>
        <v>1.576993373059457</v>
      </c>
      <c r="AH54" s="44">
        <f t="shared" si="34"/>
        <v>1.5769933730594718</v>
      </c>
      <c r="AI54" s="44">
        <f t="shared" si="35"/>
        <v>1.5769933730594718</v>
      </c>
      <c r="AJ54" s="44">
        <f t="shared" si="36"/>
        <v>1.5769933730594718</v>
      </c>
      <c r="AK54" s="44">
        <f t="shared" si="37"/>
        <v>1.5769933730594718</v>
      </c>
      <c r="AL54" s="44">
        <f t="shared" si="38"/>
        <v>1.5769933730594718</v>
      </c>
      <c r="AM54" s="44">
        <f t="shared" si="39"/>
        <v>1.5769933730594481</v>
      </c>
      <c r="AN54" s="44">
        <f t="shared" si="40"/>
        <v>1.5769933730594718</v>
      </c>
      <c r="AO54" s="44">
        <f t="shared" si="41"/>
        <v>1.5769933730594718</v>
      </c>
      <c r="AP54" s="44">
        <f t="shared" si="42"/>
        <v>1.5769933730594718</v>
      </c>
      <c r="AQ54" s="44">
        <f t="shared" si="43"/>
        <v>1.5769933730594718</v>
      </c>
      <c r="AR54" s="44">
        <f t="shared" si="52"/>
        <v>1.576993373059475</v>
      </c>
      <c r="AS54" s="44">
        <f t="shared" si="50"/>
        <v>4.5886126618882876</v>
      </c>
      <c r="AT54" s="44">
        <f t="shared" si="49"/>
        <v>4.5886126618882876</v>
      </c>
      <c r="AU54" s="44">
        <f t="shared" si="48"/>
        <v>4.5886126618882876</v>
      </c>
      <c r="AV54" s="18"/>
    </row>
    <row r="55" spans="1:48" x14ac:dyDescent="0.2">
      <c r="A55" s="68" t="s">
        <v>10</v>
      </c>
      <c r="B55" s="104">
        <v>25</v>
      </c>
      <c r="C55" s="22"/>
      <c r="D55" s="22">
        <f t="shared" si="7"/>
        <v>4285.9799999999996</v>
      </c>
      <c r="E55" s="22">
        <f>'[1]hypothetical grid'!AY26</f>
        <v>10.000000000000037</v>
      </c>
      <c r="F55" s="105">
        <f t="shared" si="8"/>
        <v>6240</v>
      </c>
      <c r="G55" s="22">
        <f t="shared" si="5"/>
        <v>1071.4949999999999</v>
      </c>
      <c r="H55" s="17">
        <f t="shared" si="9"/>
        <v>0</v>
      </c>
      <c r="I55" s="17">
        <f t="shared" si="6"/>
        <v>0</v>
      </c>
      <c r="J55" s="17">
        <f t="shared" si="10"/>
        <v>0</v>
      </c>
      <c r="K55" s="17">
        <f t="shared" si="11"/>
        <v>0</v>
      </c>
      <c r="L55" s="17">
        <f t="shared" si="12"/>
        <v>0</v>
      </c>
      <c r="M55" s="17">
        <f t="shared" si="13"/>
        <v>0</v>
      </c>
      <c r="N55" s="17">
        <f>$C61/(1.08)^$B55</f>
        <v>0</v>
      </c>
      <c r="O55" s="17">
        <f t="shared" si="15"/>
        <v>0</v>
      </c>
      <c r="P55" s="17">
        <f t="shared" si="16"/>
        <v>0</v>
      </c>
      <c r="Q55" s="17">
        <f t="shared" si="17"/>
        <v>0</v>
      </c>
      <c r="R55" s="17">
        <f t="shared" si="18"/>
        <v>0</v>
      </c>
      <c r="S55" s="17">
        <f t="shared" si="19"/>
        <v>0</v>
      </c>
      <c r="T55" s="17">
        <f t="shared" si="20"/>
        <v>0</v>
      </c>
      <c r="U55" s="17">
        <f t="shared" si="21"/>
        <v>0</v>
      </c>
      <c r="V55" s="17">
        <f t="shared" si="22"/>
        <v>0</v>
      </c>
      <c r="W55" s="17">
        <f t="shared" si="23"/>
        <v>0</v>
      </c>
      <c r="X55" s="17">
        <f t="shared" si="51"/>
        <v>0</v>
      </c>
      <c r="Y55" s="17">
        <f t="shared" si="25"/>
        <v>0</v>
      </c>
      <c r="Z55" s="17">
        <f t="shared" si="26"/>
        <v>0</v>
      </c>
      <c r="AA55" s="17">
        <f t="shared" si="27"/>
        <v>0</v>
      </c>
      <c r="AB55" s="44">
        <f t="shared" si="28"/>
        <v>1.4601790491291404</v>
      </c>
      <c r="AC55" s="44">
        <f t="shared" si="29"/>
        <v>1.4601790491291404</v>
      </c>
      <c r="AD55" s="44">
        <f t="shared" si="30"/>
        <v>1.4601790491291404</v>
      </c>
      <c r="AE55" s="44">
        <f t="shared" si="31"/>
        <v>1.4601790491291293</v>
      </c>
      <c r="AF55" s="44">
        <f t="shared" si="32"/>
        <v>1.4601790491291267</v>
      </c>
      <c r="AG55" s="44">
        <f t="shared" si="33"/>
        <v>1.4601790491291404</v>
      </c>
      <c r="AH55" s="44">
        <f t="shared" si="34"/>
        <v>1.4601790491291404</v>
      </c>
      <c r="AI55" s="44">
        <f t="shared" si="35"/>
        <v>1.4601790491291404</v>
      </c>
      <c r="AJ55" s="44">
        <f t="shared" si="36"/>
        <v>1.4601790491291404</v>
      </c>
      <c r="AK55" s="44">
        <f t="shared" si="37"/>
        <v>1.4601790491291404</v>
      </c>
      <c r="AL55" s="44">
        <f t="shared" si="38"/>
        <v>1.4601790491291184</v>
      </c>
      <c r="AM55" s="44">
        <f t="shared" si="39"/>
        <v>1.4601790491291404</v>
      </c>
      <c r="AN55" s="44">
        <f t="shared" si="40"/>
        <v>1.4601790491291404</v>
      </c>
      <c r="AO55" s="44">
        <f t="shared" si="41"/>
        <v>1.4601790491291404</v>
      </c>
      <c r="AP55" s="44">
        <f t="shared" si="42"/>
        <v>1.4601790491291404</v>
      </c>
      <c r="AQ55" s="44">
        <f t="shared" si="43"/>
        <v>1.4601790491291433</v>
      </c>
      <c r="AR55" s="44">
        <f t="shared" si="52"/>
        <v>4.2487154276743402</v>
      </c>
      <c r="AS55" s="44">
        <f t="shared" si="50"/>
        <v>4.2487154276743402</v>
      </c>
      <c r="AT55" s="44">
        <f t="shared" si="49"/>
        <v>4.2487154276743402</v>
      </c>
      <c r="AU55" s="44">
        <f t="shared" si="48"/>
        <v>4.2487154276743402</v>
      </c>
      <c r="AV55" s="18"/>
    </row>
    <row r="56" spans="1:48" x14ac:dyDescent="0.2">
      <c r="A56" s="68" t="s">
        <v>10</v>
      </c>
      <c r="B56" s="104">
        <v>26</v>
      </c>
      <c r="C56" s="22"/>
      <c r="D56" s="22">
        <f t="shared" si="7"/>
        <v>4285.9799999999996</v>
      </c>
      <c r="E56" s="22">
        <f>'[1]hypothetical grid'!AY27</f>
        <v>10.000000000000037</v>
      </c>
      <c r="F56" s="105">
        <f t="shared" si="8"/>
        <v>6250</v>
      </c>
      <c r="G56" s="22">
        <f t="shared" si="5"/>
        <v>1071.4949999999999</v>
      </c>
      <c r="H56" s="17">
        <f t="shared" si="9"/>
        <v>0</v>
      </c>
      <c r="I56" s="17">
        <f t="shared" si="6"/>
        <v>0</v>
      </c>
      <c r="J56" s="17">
        <f t="shared" si="10"/>
        <v>0</v>
      </c>
      <c r="K56" s="17">
        <f t="shared" si="11"/>
        <v>0</v>
      </c>
      <c r="L56" s="17">
        <f t="shared" si="12"/>
        <v>0</v>
      </c>
      <c r="M56" s="17">
        <f t="shared" si="13"/>
        <v>0</v>
      </c>
      <c r="N56" s="17">
        <f t="shared" ref="N56:N70" si="53">$C62/(1.08)^$B56</f>
        <v>0</v>
      </c>
      <c r="O56" s="17">
        <f t="shared" si="15"/>
        <v>0</v>
      </c>
      <c r="P56" s="17">
        <f t="shared" si="16"/>
        <v>0</v>
      </c>
      <c r="Q56" s="17">
        <f t="shared" si="17"/>
        <v>0</v>
      </c>
      <c r="R56" s="17">
        <f t="shared" si="18"/>
        <v>0</v>
      </c>
      <c r="S56" s="17">
        <f t="shared" si="19"/>
        <v>0</v>
      </c>
      <c r="T56" s="17">
        <f t="shared" si="20"/>
        <v>0</v>
      </c>
      <c r="U56" s="17">
        <f t="shared" si="21"/>
        <v>0</v>
      </c>
      <c r="V56" s="17">
        <f t="shared" si="22"/>
        <v>0</v>
      </c>
      <c r="W56" s="17">
        <f t="shared" si="23"/>
        <v>0</v>
      </c>
      <c r="X56" s="17">
        <f t="shared" si="51"/>
        <v>0</v>
      </c>
      <c r="Y56" s="17">
        <f t="shared" si="25"/>
        <v>0</v>
      </c>
      <c r="Z56" s="17">
        <f t="shared" si="26"/>
        <v>0</v>
      </c>
      <c r="AA56" s="17">
        <f t="shared" si="27"/>
        <v>0</v>
      </c>
      <c r="AB56" s="44">
        <f t="shared" si="28"/>
        <v>1.3520176380825375</v>
      </c>
      <c r="AC56" s="44">
        <f t="shared" si="29"/>
        <v>1.3520176380825375</v>
      </c>
      <c r="AD56" s="44">
        <f t="shared" si="30"/>
        <v>1.3520176380825273</v>
      </c>
      <c r="AE56" s="44">
        <f t="shared" si="31"/>
        <v>1.3520176380825248</v>
      </c>
      <c r="AF56" s="44">
        <f t="shared" si="32"/>
        <v>1.3520176380825375</v>
      </c>
      <c r="AG56" s="44">
        <f t="shared" si="33"/>
        <v>1.3520176380825375</v>
      </c>
      <c r="AH56" s="44">
        <f t="shared" si="34"/>
        <v>1.3520176380825375</v>
      </c>
      <c r="AI56" s="44">
        <f t="shared" si="35"/>
        <v>1.3520176380825375</v>
      </c>
      <c r="AJ56" s="44">
        <f t="shared" si="36"/>
        <v>1.3520176380825375</v>
      </c>
      <c r="AK56" s="44">
        <f t="shared" si="37"/>
        <v>1.3520176380825171</v>
      </c>
      <c r="AL56" s="44">
        <f t="shared" si="38"/>
        <v>1.3520176380825375</v>
      </c>
      <c r="AM56" s="44">
        <f t="shared" si="39"/>
        <v>1.3520176380825375</v>
      </c>
      <c r="AN56" s="44">
        <f t="shared" si="40"/>
        <v>1.3520176380825375</v>
      </c>
      <c r="AO56" s="44">
        <f t="shared" si="41"/>
        <v>1.3520176380825375</v>
      </c>
      <c r="AP56" s="44">
        <f t="shared" si="42"/>
        <v>1.3520176380825402</v>
      </c>
      <c r="AQ56" s="44">
        <f t="shared" si="43"/>
        <v>3.9339957663651299</v>
      </c>
      <c r="AR56" s="44">
        <f t="shared" si="52"/>
        <v>3.9339957663651299</v>
      </c>
      <c r="AS56" s="44">
        <f t="shared" si="50"/>
        <v>3.9339957663651299</v>
      </c>
      <c r="AT56" s="44">
        <f t="shared" si="49"/>
        <v>3.9339957663651299</v>
      </c>
      <c r="AU56" s="44">
        <f t="shared" si="48"/>
        <v>3.9339957663651299</v>
      </c>
      <c r="AV56" s="18"/>
    </row>
    <row r="57" spans="1:48" x14ac:dyDescent="0.2">
      <c r="A57" s="68" t="s">
        <v>10</v>
      </c>
      <c r="B57" s="104">
        <v>27</v>
      </c>
      <c r="C57" s="22"/>
      <c r="D57" s="22">
        <f t="shared" si="7"/>
        <v>4285.9799999999996</v>
      </c>
      <c r="E57" s="22">
        <f>'[1]hypothetical grid'!AY28</f>
        <v>10.000000000000037</v>
      </c>
      <c r="F57" s="105">
        <f t="shared" si="8"/>
        <v>6260</v>
      </c>
      <c r="G57" s="22">
        <f t="shared" si="5"/>
        <v>1071.4949999999999</v>
      </c>
      <c r="H57" s="17">
        <f t="shared" si="9"/>
        <v>0</v>
      </c>
      <c r="I57" s="17">
        <f t="shared" si="6"/>
        <v>0</v>
      </c>
      <c r="J57" s="17">
        <f t="shared" si="10"/>
        <v>0</v>
      </c>
      <c r="K57" s="17">
        <f t="shared" si="11"/>
        <v>0</v>
      </c>
      <c r="L57" s="17">
        <f t="shared" si="12"/>
        <v>0</v>
      </c>
      <c r="M57" s="17">
        <f t="shared" si="13"/>
        <v>0</v>
      </c>
      <c r="N57" s="17">
        <f t="shared" si="53"/>
        <v>0</v>
      </c>
      <c r="O57" s="17">
        <f t="shared" si="15"/>
        <v>0</v>
      </c>
      <c r="P57" s="17">
        <f t="shared" si="16"/>
        <v>0</v>
      </c>
      <c r="Q57" s="17">
        <f t="shared" si="17"/>
        <v>0</v>
      </c>
      <c r="R57" s="17">
        <f t="shared" si="18"/>
        <v>0</v>
      </c>
      <c r="S57" s="17">
        <f t="shared" si="19"/>
        <v>0</v>
      </c>
      <c r="T57" s="17">
        <f t="shared" si="20"/>
        <v>0</v>
      </c>
      <c r="U57" s="17">
        <f t="shared" si="21"/>
        <v>0</v>
      </c>
      <c r="V57" s="17">
        <f t="shared" si="22"/>
        <v>0</v>
      </c>
      <c r="W57" s="17">
        <f t="shared" si="23"/>
        <v>0</v>
      </c>
      <c r="X57" s="17">
        <f t="shared" si="51"/>
        <v>0</v>
      </c>
      <c r="Y57" s="17">
        <f t="shared" si="25"/>
        <v>0</v>
      </c>
      <c r="Z57" s="17">
        <f t="shared" si="26"/>
        <v>0</v>
      </c>
      <c r="AA57" s="17">
        <f t="shared" si="27"/>
        <v>0</v>
      </c>
      <c r="AB57" s="44">
        <f t="shared" si="28"/>
        <v>1.2518681834097569</v>
      </c>
      <c r="AC57" s="44">
        <f t="shared" si="29"/>
        <v>1.2518681834097474</v>
      </c>
      <c r="AD57" s="44">
        <f t="shared" si="30"/>
        <v>1.2518681834097451</v>
      </c>
      <c r="AE57" s="44">
        <f t="shared" si="31"/>
        <v>1.2518681834097569</v>
      </c>
      <c r="AF57" s="44">
        <f t="shared" si="32"/>
        <v>1.2518681834097569</v>
      </c>
      <c r="AG57" s="44">
        <f t="shared" si="33"/>
        <v>1.2518681834097569</v>
      </c>
      <c r="AH57" s="44">
        <f t="shared" si="34"/>
        <v>1.2518681834097569</v>
      </c>
      <c r="AI57" s="44">
        <f t="shared" si="35"/>
        <v>1.2518681834097569</v>
      </c>
      <c r="AJ57" s="44">
        <f t="shared" si="36"/>
        <v>1.251868183409738</v>
      </c>
      <c r="AK57" s="44">
        <f t="shared" si="37"/>
        <v>1.2518681834097569</v>
      </c>
      <c r="AL57" s="44">
        <f t="shared" si="38"/>
        <v>1.2518681834097569</v>
      </c>
      <c r="AM57" s="44">
        <f t="shared" si="39"/>
        <v>1.2518681834097569</v>
      </c>
      <c r="AN57" s="44">
        <f t="shared" si="40"/>
        <v>1.2518681834097569</v>
      </c>
      <c r="AO57" s="44">
        <f t="shared" si="41"/>
        <v>1.2518681834097594</v>
      </c>
      <c r="AP57" s="44">
        <f t="shared" si="42"/>
        <v>3.6425886725603052</v>
      </c>
      <c r="AQ57" s="44">
        <f t="shared" si="43"/>
        <v>3.6425886725603052</v>
      </c>
      <c r="AR57" s="44">
        <f t="shared" si="52"/>
        <v>3.6425886725603052</v>
      </c>
      <c r="AS57" s="44">
        <f t="shared" si="50"/>
        <v>3.6425886725603052</v>
      </c>
      <c r="AT57" s="44">
        <f t="shared" si="49"/>
        <v>3.6425886725603052</v>
      </c>
      <c r="AU57" s="44">
        <f t="shared" si="48"/>
        <v>3.6425886725603052</v>
      </c>
      <c r="AV57" s="18"/>
    </row>
    <row r="58" spans="1:48" x14ac:dyDescent="0.2">
      <c r="A58" s="68" t="s">
        <v>10</v>
      </c>
      <c r="B58" s="104">
        <v>28</v>
      </c>
      <c r="C58" s="22"/>
      <c r="D58" s="22">
        <f t="shared" si="7"/>
        <v>4285.9799999999996</v>
      </c>
      <c r="E58" s="22">
        <f>'[1]hypothetical grid'!AY29</f>
        <v>9.9999999999999609</v>
      </c>
      <c r="F58" s="105">
        <f t="shared" si="8"/>
        <v>6270</v>
      </c>
      <c r="G58" s="22">
        <f t="shared" si="5"/>
        <v>1071.4949999999999</v>
      </c>
      <c r="H58" s="17">
        <f t="shared" si="9"/>
        <v>0</v>
      </c>
      <c r="I58" s="17">
        <f t="shared" si="6"/>
        <v>0</v>
      </c>
      <c r="J58" s="17">
        <f t="shared" si="10"/>
        <v>0</v>
      </c>
      <c r="K58" s="17">
        <f t="shared" si="11"/>
        <v>0</v>
      </c>
      <c r="L58" s="17">
        <f t="shared" si="12"/>
        <v>0</v>
      </c>
      <c r="M58" s="17">
        <f t="shared" si="13"/>
        <v>0</v>
      </c>
      <c r="N58" s="17">
        <f t="shared" si="53"/>
        <v>0</v>
      </c>
      <c r="O58" s="17">
        <f t="shared" si="15"/>
        <v>0</v>
      </c>
      <c r="P58" s="17">
        <f t="shared" si="16"/>
        <v>0</v>
      </c>
      <c r="Q58" s="17">
        <f t="shared" si="17"/>
        <v>0</v>
      </c>
      <c r="R58" s="17">
        <f t="shared" si="18"/>
        <v>0</v>
      </c>
      <c r="S58" s="17">
        <f t="shared" si="19"/>
        <v>0</v>
      </c>
      <c r="T58" s="17">
        <f t="shared" si="20"/>
        <v>0</v>
      </c>
      <c r="U58" s="17">
        <f t="shared" si="21"/>
        <v>0</v>
      </c>
      <c r="V58" s="17">
        <f t="shared" si="22"/>
        <v>0</v>
      </c>
      <c r="W58" s="17">
        <f t="shared" si="23"/>
        <v>0</v>
      </c>
      <c r="X58" s="17">
        <f t="shared" si="51"/>
        <v>0</v>
      </c>
      <c r="Y58" s="17">
        <f t="shared" si="25"/>
        <v>0</v>
      </c>
      <c r="Z58" s="17">
        <f t="shared" si="26"/>
        <v>0</v>
      </c>
      <c r="AA58" s="17">
        <f t="shared" si="27"/>
        <v>0</v>
      </c>
      <c r="AB58" s="44">
        <f t="shared" si="28"/>
        <v>1.1591372068608772</v>
      </c>
      <c r="AC58" s="44">
        <f t="shared" si="29"/>
        <v>1.1591372068608752</v>
      </c>
      <c r="AD58" s="44">
        <f t="shared" si="30"/>
        <v>1.1591372068608861</v>
      </c>
      <c r="AE58" s="44">
        <f t="shared" si="31"/>
        <v>1.1591372068608861</v>
      </c>
      <c r="AF58" s="44">
        <f t="shared" si="32"/>
        <v>1.1591372068608861</v>
      </c>
      <c r="AG58" s="44">
        <f t="shared" si="33"/>
        <v>1.1591372068608861</v>
      </c>
      <c r="AH58" s="44">
        <f t="shared" si="34"/>
        <v>1.1591372068608861</v>
      </c>
      <c r="AI58" s="44">
        <f t="shared" si="35"/>
        <v>1.1591372068608685</v>
      </c>
      <c r="AJ58" s="44">
        <f t="shared" si="36"/>
        <v>1.1591372068608861</v>
      </c>
      <c r="AK58" s="44">
        <f t="shared" si="37"/>
        <v>1.1591372068608861</v>
      </c>
      <c r="AL58" s="44">
        <f t="shared" si="38"/>
        <v>1.1591372068608861</v>
      </c>
      <c r="AM58" s="44">
        <f t="shared" si="39"/>
        <v>1.1591372068608861</v>
      </c>
      <c r="AN58" s="44">
        <f t="shared" si="40"/>
        <v>1.1591372068608883</v>
      </c>
      <c r="AO58" s="44">
        <f t="shared" si="41"/>
        <v>3.3727672894076899</v>
      </c>
      <c r="AP58" s="44">
        <f t="shared" si="42"/>
        <v>3.3727672894076899</v>
      </c>
      <c r="AQ58" s="44">
        <f t="shared" si="43"/>
        <v>3.3727672894076899</v>
      </c>
      <c r="AR58" s="44">
        <f t="shared" si="52"/>
        <v>3.3727672894076899</v>
      </c>
      <c r="AS58" s="44">
        <f t="shared" si="50"/>
        <v>3.3727672894076899</v>
      </c>
      <c r="AT58" s="44">
        <f t="shared" si="49"/>
        <v>3.3727672894076899</v>
      </c>
      <c r="AU58" s="44">
        <f t="shared" si="48"/>
        <v>3.3727672894076899</v>
      </c>
      <c r="AV58" s="18"/>
    </row>
    <row r="59" spans="1:48" x14ac:dyDescent="0.2">
      <c r="A59" s="68" t="s">
        <v>10</v>
      </c>
      <c r="B59" s="104">
        <v>29</v>
      </c>
      <c r="C59" s="22"/>
      <c r="D59" s="22">
        <f t="shared" si="7"/>
        <v>4285.9799999999996</v>
      </c>
      <c r="E59" s="22">
        <f>'[1]hypothetical grid'!AY30</f>
        <v>9.9999999999999432</v>
      </c>
      <c r="F59" s="105">
        <f t="shared" si="8"/>
        <v>6280</v>
      </c>
      <c r="G59" s="22">
        <f t="shared" si="5"/>
        <v>1071.4949999999999</v>
      </c>
      <c r="H59" s="17">
        <f t="shared" si="9"/>
        <v>0</v>
      </c>
      <c r="I59" s="17">
        <f t="shared" si="6"/>
        <v>0</v>
      </c>
      <c r="J59" s="17">
        <f t="shared" si="10"/>
        <v>0</v>
      </c>
      <c r="K59" s="17">
        <f t="shared" si="11"/>
        <v>0</v>
      </c>
      <c r="L59" s="17">
        <f t="shared" si="12"/>
        <v>0</v>
      </c>
      <c r="M59" s="17">
        <f t="shared" si="13"/>
        <v>0</v>
      </c>
      <c r="N59" s="17">
        <f t="shared" si="53"/>
        <v>0</v>
      </c>
      <c r="O59" s="17">
        <f t="shared" si="15"/>
        <v>0</v>
      </c>
      <c r="P59" s="17">
        <f t="shared" si="16"/>
        <v>0</v>
      </c>
      <c r="Q59" s="17">
        <f t="shared" si="17"/>
        <v>0</v>
      </c>
      <c r="R59" s="17">
        <f t="shared" si="18"/>
        <v>0</v>
      </c>
      <c r="S59" s="17">
        <f t="shared" si="19"/>
        <v>0</v>
      </c>
      <c r="T59" s="17">
        <f t="shared" si="20"/>
        <v>0</v>
      </c>
      <c r="U59" s="17">
        <f t="shared" si="21"/>
        <v>0</v>
      </c>
      <c r="V59" s="17">
        <f t="shared" si="22"/>
        <v>0</v>
      </c>
      <c r="W59" s="17">
        <f t="shared" si="23"/>
        <v>0</v>
      </c>
      <c r="X59" s="17">
        <f t="shared" si="51"/>
        <v>0</v>
      </c>
      <c r="Y59" s="17">
        <f t="shared" si="25"/>
        <v>0</v>
      </c>
      <c r="Z59" s="17">
        <f t="shared" si="26"/>
        <v>0</v>
      </c>
      <c r="AA59" s="17">
        <f t="shared" si="27"/>
        <v>0</v>
      </c>
      <c r="AB59" s="44">
        <f t="shared" si="28"/>
        <v>1.0732751915378473</v>
      </c>
      <c r="AC59" s="44">
        <f t="shared" si="29"/>
        <v>1.0732751915378573</v>
      </c>
      <c r="AD59" s="44">
        <f t="shared" si="30"/>
        <v>1.0732751915378573</v>
      </c>
      <c r="AE59" s="44">
        <f t="shared" si="31"/>
        <v>1.0732751915378573</v>
      </c>
      <c r="AF59" s="44">
        <f t="shared" si="32"/>
        <v>1.0732751915378573</v>
      </c>
      <c r="AG59" s="44">
        <f t="shared" si="33"/>
        <v>1.0732751915378573</v>
      </c>
      <c r="AH59" s="44">
        <f t="shared" si="34"/>
        <v>1.0732751915378411</v>
      </c>
      <c r="AI59" s="44">
        <f t="shared" si="35"/>
        <v>1.0732751915378573</v>
      </c>
      <c r="AJ59" s="44">
        <f t="shared" si="36"/>
        <v>1.0732751915378573</v>
      </c>
      <c r="AK59" s="44">
        <f t="shared" si="37"/>
        <v>1.0732751915378573</v>
      </c>
      <c r="AL59" s="44">
        <f t="shared" si="38"/>
        <v>1.0732751915378573</v>
      </c>
      <c r="AM59" s="44">
        <f t="shared" si="39"/>
        <v>1.0732751915378596</v>
      </c>
      <c r="AN59" s="44">
        <f t="shared" si="40"/>
        <v>3.1229326753774904</v>
      </c>
      <c r="AO59" s="44">
        <f t="shared" si="41"/>
        <v>3.1229326753774904</v>
      </c>
      <c r="AP59" s="44">
        <f t="shared" si="42"/>
        <v>3.1229326753774904</v>
      </c>
      <c r="AQ59" s="44">
        <f t="shared" si="43"/>
        <v>3.1229326753774904</v>
      </c>
      <c r="AR59" s="44">
        <f t="shared" si="52"/>
        <v>3.1229326753774904</v>
      </c>
      <c r="AS59" s="44">
        <f t="shared" si="50"/>
        <v>3.1229326753774904</v>
      </c>
      <c r="AT59" s="44">
        <f t="shared" si="49"/>
        <v>3.1229326753774904</v>
      </c>
      <c r="AU59" s="44">
        <f t="shared" si="48"/>
        <v>3.1229326753774904</v>
      </c>
      <c r="AV59" s="18"/>
    </row>
    <row r="60" spans="1:48" x14ac:dyDescent="0.2">
      <c r="A60" s="68" t="s">
        <v>10</v>
      </c>
      <c r="B60" s="104">
        <v>30</v>
      </c>
      <c r="C60" s="22"/>
      <c r="D60" s="22">
        <f t="shared" si="7"/>
        <v>4285.9799999999996</v>
      </c>
      <c r="E60" s="22">
        <f>'[1]hypothetical grid'!AY31</f>
        <v>10.000000000000037</v>
      </c>
      <c r="F60" s="105">
        <f t="shared" si="8"/>
        <v>6290</v>
      </c>
      <c r="G60" s="22">
        <f t="shared" si="5"/>
        <v>1071.4949999999999</v>
      </c>
      <c r="H60" s="17">
        <f t="shared" si="9"/>
        <v>0</v>
      </c>
      <c r="I60" s="17">
        <f t="shared" si="6"/>
        <v>0</v>
      </c>
      <c r="J60" s="17">
        <f t="shared" si="10"/>
        <v>0</v>
      </c>
      <c r="K60" s="17">
        <f t="shared" si="11"/>
        <v>0</v>
      </c>
      <c r="L60" s="17">
        <f t="shared" si="12"/>
        <v>0</v>
      </c>
      <c r="M60" s="17">
        <f t="shared" si="13"/>
        <v>0</v>
      </c>
      <c r="N60" s="17">
        <f t="shared" si="53"/>
        <v>0</v>
      </c>
      <c r="O60" s="17">
        <f t="shared" si="15"/>
        <v>0</v>
      </c>
      <c r="P60" s="17">
        <f t="shared" si="16"/>
        <v>0</v>
      </c>
      <c r="Q60" s="17">
        <f t="shared" si="17"/>
        <v>0</v>
      </c>
      <c r="R60" s="17">
        <f t="shared" si="18"/>
        <v>0</v>
      </c>
      <c r="S60" s="17">
        <f t="shared" si="19"/>
        <v>0</v>
      </c>
      <c r="T60" s="17">
        <f t="shared" si="20"/>
        <v>0</v>
      </c>
      <c r="U60" s="17">
        <f t="shared" si="21"/>
        <v>0</v>
      </c>
      <c r="V60" s="17">
        <f t="shared" si="22"/>
        <v>0</v>
      </c>
      <c r="W60" s="17">
        <f t="shared" si="23"/>
        <v>0</v>
      </c>
      <c r="X60" s="17">
        <f t="shared" si="51"/>
        <v>0</v>
      </c>
      <c r="Y60" s="17">
        <f t="shared" si="25"/>
        <v>0</v>
      </c>
      <c r="Z60" s="17">
        <f t="shared" si="26"/>
        <v>0</v>
      </c>
      <c r="AA60" s="17">
        <f t="shared" si="27"/>
        <v>0</v>
      </c>
      <c r="AB60" s="44">
        <f t="shared" si="28"/>
        <v>0.993773325498016</v>
      </c>
      <c r="AC60" s="44">
        <f>$E61/(1.08)^$B60</f>
        <v>0.993773325498016</v>
      </c>
      <c r="AD60" s="44">
        <f t="shared" si="30"/>
        <v>0.993773325498016</v>
      </c>
      <c r="AE60" s="44">
        <f t="shared" si="31"/>
        <v>0.993773325498016</v>
      </c>
      <c r="AF60" s="44">
        <f t="shared" si="32"/>
        <v>0.993773325498016</v>
      </c>
      <c r="AG60" s="44">
        <f t="shared" si="33"/>
        <v>0.99377332549800101</v>
      </c>
      <c r="AH60" s="44">
        <f t="shared" si="34"/>
        <v>0.993773325498016</v>
      </c>
      <c r="AI60" s="44">
        <f t="shared" si="35"/>
        <v>0.993773325498016</v>
      </c>
      <c r="AJ60" s="44">
        <f t="shared" si="36"/>
        <v>0.993773325498016</v>
      </c>
      <c r="AK60" s="44">
        <f t="shared" si="37"/>
        <v>0.993773325498016</v>
      </c>
      <c r="AL60" s="44">
        <f t="shared" si="38"/>
        <v>0.99377332549801789</v>
      </c>
      <c r="AM60" s="44">
        <f t="shared" si="39"/>
        <v>2.8916043290532318</v>
      </c>
      <c r="AN60" s="44">
        <f t="shared" si="40"/>
        <v>2.8916043290532318</v>
      </c>
      <c r="AO60" s="44">
        <f t="shared" si="41"/>
        <v>2.8916043290532318</v>
      </c>
      <c r="AP60" s="44">
        <f t="shared" si="42"/>
        <v>2.8916043290532318</v>
      </c>
      <c r="AQ60" s="44">
        <f t="shared" si="43"/>
        <v>2.8916043290532318</v>
      </c>
      <c r="AR60" s="44">
        <f t="shared" si="52"/>
        <v>2.8916043290532318</v>
      </c>
      <c r="AS60" s="44">
        <f t="shared" si="50"/>
        <v>2.8916043290532318</v>
      </c>
      <c r="AT60" s="44">
        <f t="shared" si="49"/>
        <v>2.8916043290532318</v>
      </c>
      <c r="AU60" s="44">
        <f t="shared" si="48"/>
        <v>2.8916043290532318</v>
      </c>
      <c r="AV60" s="18"/>
    </row>
    <row r="61" spans="1:48" x14ac:dyDescent="0.2">
      <c r="A61" s="68" t="s">
        <v>10</v>
      </c>
      <c r="B61" s="104">
        <v>31</v>
      </c>
      <c r="C61" s="22"/>
      <c r="D61" s="22">
        <f t="shared" si="7"/>
        <v>4285.9799999999996</v>
      </c>
      <c r="E61" s="22">
        <f>'[1]hypothetical grid'!AY32</f>
        <v>10.000000000000037</v>
      </c>
      <c r="F61" s="105">
        <f t="shared" si="8"/>
        <v>6300</v>
      </c>
      <c r="G61" s="22">
        <f t="shared" si="5"/>
        <v>1071.4949999999999</v>
      </c>
      <c r="H61" s="17">
        <f t="shared" si="9"/>
        <v>0</v>
      </c>
      <c r="I61" s="17">
        <f t="shared" si="6"/>
        <v>0</v>
      </c>
      <c r="J61" s="17">
        <f t="shared" si="10"/>
        <v>0</v>
      </c>
      <c r="K61" s="17">
        <f t="shared" si="11"/>
        <v>0</v>
      </c>
      <c r="L61" s="17">
        <f t="shared" si="12"/>
        <v>0</v>
      </c>
      <c r="M61" s="17">
        <f t="shared" si="13"/>
        <v>0</v>
      </c>
      <c r="N61" s="17">
        <f t="shared" si="53"/>
        <v>0</v>
      </c>
      <c r="O61" s="17">
        <f t="shared" si="15"/>
        <v>0</v>
      </c>
      <c r="P61" s="17">
        <f t="shared" si="16"/>
        <v>0</v>
      </c>
      <c r="Q61" s="17">
        <f t="shared" si="17"/>
        <v>0</v>
      </c>
      <c r="R61" s="17">
        <f t="shared" si="18"/>
        <v>0</v>
      </c>
      <c r="S61" s="17">
        <f t="shared" si="19"/>
        <v>0</v>
      </c>
      <c r="T61" s="17">
        <f t="shared" si="20"/>
        <v>0</v>
      </c>
      <c r="U61" s="17">
        <f t="shared" si="21"/>
        <v>0</v>
      </c>
      <c r="V61" s="17">
        <f t="shared" si="22"/>
        <v>0</v>
      </c>
      <c r="W61" s="17">
        <f t="shared" si="23"/>
        <v>0</v>
      </c>
      <c r="X61" s="17">
        <f t="shared" si="51"/>
        <v>0</v>
      </c>
      <c r="Y61" s="17">
        <f t="shared" si="25"/>
        <v>0</v>
      </c>
      <c r="Z61" s="17">
        <f t="shared" si="26"/>
        <v>0</v>
      </c>
      <c r="AA61" s="17">
        <f t="shared" si="27"/>
        <v>0</v>
      </c>
      <c r="AB61" s="44">
        <f t="shared" si="28"/>
        <v>0.92016048657223692</v>
      </c>
      <c r="AC61" s="44">
        <f t="shared" ref="AC61:AC70" si="54">$E62/(1.08)^$B61</f>
        <v>0.92016048657223692</v>
      </c>
      <c r="AD61" s="44">
        <f t="shared" si="30"/>
        <v>0.92016048657223692</v>
      </c>
      <c r="AE61" s="44">
        <f t="shared" si="31"/>
        <v>0.92016048657223692</v>
      </c>
      <c r="AF61" s="44">
        <f t="shared" si="32"/>
        <v>0.92016048657222305</v>
      </c>
      <c r="AG61" s="44">
        <f t="shared" si="33"/>
        <v>0.92016048657223692</v>
      </c>
      <c r="AH61" s="44">
        <f t="shared" si="34"/>
        <v>0.92016048657223692</v>
      </c>
      <c r="AI61" s="44">
        <f t="shared" si="35"/>
        <v>0.92016048657223692</v>
      </c>
      <c r="AJ61" s="44">
        <f t="shared" si="36"/>
        <v>0.92016048657223692</v>
      </c>
      <c r="AK61" s="44">
        <f t="shared" si="37"/>
        <v>0.9201604865722387</v>
      </c>
      <c r="AL61" s="44">
        <f t="shared" si="38"/>
        <v>2.6774114157900288</v>
      </c>
      <c r="AM61" s="44">
        <f t="shared" si="39"/>
        <v>2.6774114157900288</v>
      </c>
      <c r="AN61" s="44">
        <f t="shared" si="40"/>
        <v>2.6774114157900288</v>
      </c>
      <c r="AO61" s="44">
        <f t="shared" si="41"/>
        <v>2.6774114157900288</v>
      </c>
      <c r="AP61" s="44">
        <f t="shared" si="42"/>
        <v>2.6774114157900288</v>
      </c>
      <c r="AQ61" s="44">
        <f t="shared" si="43"/>
        <v>2.6774114157900288</v>
      </c>
      <c r="AR61" s="44">
        <f t="shared" si="52"/>
        <v>2.6774114157900288</v>
      </c>
      <c r="AS61" s="44">
        <f t="shared" si="50"/>
        <v>2.6774114157900288</v>
      </c>
      <c r="AT61" s="44">
        <f t="shared" si="49"/>
        <v>2.6774114157900288</v>
      </c>
      <c r="AU61" s="44">
        <f t="shared" si="48"/>
        <v>2.6774114157900288</v>
      </c>
    </row>
    <row r="62" spans="1:48" x14ac:dyDescent="0.2">
      <c r="A62" s="68" t="s">
        <v>10</v>
      </c>
      <c r="B62" s="104">
        <v>32</v>
      </c>
      <c r="C62" s="22"/>
      <c r="D62" s="22">
        <f t="shared" si="7"/>
        <v>4285.9799999999996</v>
      </c>
      <c r="E62" s="22">
        <f>'[1]hypothetical grid'!AY33</f>
        <v>10.000000000000037</v>
      </c>
      <c r="F62" s="105">
        <f t="shared" si="8"/>
        <v>6310</v>
      </c>
      <c r="G62" s="22">
        <f t="shared" si="5"/>
        <v>1071.4949999999999</v>
      </c>
      <c r="H62" s="17">
        <f t="shared" si="9"/>
        <v>0</v>
      </c>
      <c r="I62" s="17">
        <f t="shared" si="6"/>
        <v>0</v>
      </c>
      <c r="J62" s="17">
        <f t="shared" si="10"/>
        <v>0</v>
      </c>
      <c r="K62" s="17">
        <f t="shared" si="11"/>
        <v>0</v>
      </c>
      <c r="L62" s="17">
        <f t="shared" si="12"/>
        <v>0</v>
      </c>
      <c r="M62" s="17">
        <f t="shared" si="13"/>
        <v>0</v>
      </c>
      <c r="N62" s="17">
        <f t="shared" si="53"/>
        <v>0</v>
      </c>
      <c r="O62" s="17">
        <f t="shared" si="15"/>
        <v>0</v>
      </c>
      <c r="P62" s="17">
        <f t="shared" si="16"/>
        <v>0</v>
      </c>
      <c r="Q62" s="17">
        <f t="shared" si="17"/>
        <v>0</v>
      </c>
      <c r="R62" s="17">
        <f t="shared" si="18"/>
        <v>0</v>
      </c>
      <c r="S62" s="17">
        <f t="shared" si="19"/>
        <v>0</v>
      </c>
      <c r="T62" s="17">
        <f t="shared" si="20"/>
        <v>0</v>
      </c>
      <c r="U62" s="17">
        <f t="shared" si="21"/>
        <v>0</v>
      </c>
      <c r="V62" s="17">
        <f t="shared" si="22"/>
        <v>0</v>
      </c>
      <c r="W62" s="17">
        <f t="shared" si="23"/>
        <v>0</v>
      </c>
      <c r="X62" s="17">
        <f t="shared" si="51"/>
        <v>0</v>
      </c>
      <c r="Y62" s="17">
        <f t="shared" si="25"/>
        <v>0</v>
      </c>
      <c r="Z62" s="17">
        <f t="shared" si="26"/>
        <v>0</v>
      </c>
      <c r="AA62" s="17">
        <f t="shared" si="27"/>
        <v>0</v>
      </c>
      <c r="AB62" s="44">
        <f t="shared" si="28"/>
        <v>0.85200045052984896</v>
      </c>
      <c r="AC62" s="44">
        <f t="shared" si="54"/>
        <v>0.85200045052984896</v>
      </c>
      <c r="AD62" s="44">
        <f t="shared" si="30"/>
        <v>0.85200045052984896</v>
      </c>
      <c r="AE62" s="44">
        <f t="shared" si="31"/>
        <v>0.85200045052983608</v>
      </c>
      <c r="AF62" s="44">
        <f t="shared" si="32"/>
        <v>0.85200045052984896</v>
      </c>
      <c r="AG62" s="44">
        <f t="shared" si="33"/>
        <v>0.85200045052984896</v>
      </c>
      <c r="AH62" s="44">
        <f t="shared" si="34"/>
        <v>0.85200045052984896</v>
      </c>
      <c r="AI62" s="44">
        <f t="shared" si="35"/>
        <v>0.85200045052984896</v>
      </c>
      <c r="AJ62" s="44">
        <f t="shared" si="36"/>
        <v>0.85200045052985063</v>
      </c>
      <c r="AK62" s="44">
        <f t="shared" si="37"/>
        <v>2.4790846442500269</v>
      </c>
      <c r="AL62" s="44">
        <f t="shared" si="38"/>
        <v>2.4790846442500269</v>
      </c>
      <c r="AM62" s="44">
        <f t="shared" si="39"/>
        <v>2.4790846442500269</v>
      </c>
      <c r="AN62" s="44">
        <f t="shared" si="40"/>
        <v>2.4790846442500269</v>
      </c>
      <c r="AO62" s="44">
        <f t="shared" si="41"/>
        <v>2.4790846442500269</v>
      </c>
      <c r="AP62" s="44">
        <f t="shared" si="42"/>
        <v>2.4790846442500269</v>
      </c>
      <c r="AQ62" s="44">
        <f t="shared" si="43"/>
        <v>2.4790846442500269</v>
      </c>
      <c r="AR62" s="44">
        <f t="shared" si="52"/>
        <v>2.4790846442500269</v>
      </c>
      <c r="AS62" s="44">
        <f t="shared" si="50"/>
        <v>2.4790846442500269</v>
      </c>
      <c r="AT62" s="44">
        <f t="shared" si="49"/>
        <v>2.4790846442500269</v>
      </c>
      <c r="AU62" s="44">
        <f t="shared" si="48"/>
        <v>2.4790846442500269</v>
      </c>
    </row>
    <row r="63" spans="1:48" x14ac:dyDescent="0.2">
      <c r="A63" s="68" t="s">
        <v>10</v>
      </c>
      <c r="B63" s="104">
        <v>33</v>
      </c>
      <c r="C63" s="22"/>
      <c r="D63" s="22">
        <f t="shared" si="7"/>
        <v>4285.9799999999996</v>
      </c>
      <c r="E63" s="22">
        <f>'[1]hypothetical grid'!AY34</f>
        <v>10.000000000000037</v>
      </c>
      <c r="F63" s="105">
        <f t="shared" si="8"/>
        <v>6320</v>
      </c>
      <c r="G63" s="22">
        <f t="shared" si="5"/>
        <v>1071.4949999999999</v>
      </c>
      <c r="H63" s="17">
        <f t="shared" si="9"/>
        <v>0</v>
      </c>
      <c r="I63" s="17">
        <f t="shared" si="6"/>
        <v>0</v>
      </c>
      <c r="J63" s="17">
        <f t="shared" si="10"/>
        <v>0</v>
      </c>
      <c r="K63" s="17">
        <f t="shared" si="11"/>
        <v>0</v>
      </c>
      <c r="L63" s="17">
        <f t="shared" si="12"/>
        <v>0</v>
      </c>
      <c r="M63" s="17">
        <f t="shared" si="13"/>
        <v>0</v>
      </c>
      <c r="N63" s="17">
        <f t="shared" si="53"/>
        <v>0</v>
      </c>
      <c r="O63" s="17">
        <f t="shared" si="15"/>
        <v>0</v>
      </c>
      <c r="P63" s="17">
        <f t="shared" si="16"/>
        <v>0</v>
      </c>
      <c r="Q63" s="17">
        <f t="shared" si="17"/>
        <v>0</v>
      </c>
      <c r="R63" s="17">
        <f t="shared" si="18"/>
        <v>0</v>
      </c>
      <c r="S63" s="17">
        <f t="shared" si="19"/>
        <v>0</v>
      </c>
      <c r="T63" s="17">
        <f t="shared" si="20"/>
        <v>0</v>
      </c>
      <c r="U63" s="17">
        <f t="shared" si="21"/>
        <v>0</v>
      </c>
      <c r="V63" s="17">
        <f t="shared" si="22"/>
        <v>0</v>
      </c>
      <c r="W63" s="17">
        <f t="shared" si="23"/>
        <v>0</v>
      </c>
      <c r="X63" s="17">
        <f t="shared" si="51"/>
        <v>0</v>
      </c>
      <c r="Y63" s="17">
        <f t="shared" si="25"/>
        <v>0</v>
      </c>
      <c r="Z63" s="17">
        <f t="shared" si="26"/>
        <v>0</v>
      </c>
      <c r="AA63" s="17">
        <f t="shared" si="27"/>
        <v>11.953250765211319</v>
      </c>
      <c r="AB63" s="44">
        <f t="shared" si="28"/>
        <v>0.78888930604615648</v>
      </c>
      <c r="AC63" s="44">
        <f t="shared" si="54"/>
        <v>0.78888930604615648</v>
      </c>
      <c r="AD63" s="44">
        <f t="shared" si="30"/>
        <v>0.78888930604614449</v>
      </c>
      <c r="AE63" s="44">
        <f t="shared" si="31"/>
        <v>0.78888930604615648</v>
      </c>
      <c r="AF63" s="44">
        <f t="shared" si="32"/>
        <v>0.78888930604615648</v>
      </c>
      <c r="AG63" s="44">
        <f t="shared" si="33"/>
        <v>0.78888930604615648</v>
      </c>
      <c r="AH63" s="44">
        <f t="shared" si="34"/>
        <v>0.78888930604615648</v>
      </c>
      <c r="AI63" s="44">
        <f t="shared" si="35"/>
        <v>0.78888930604615803</v>
      </c>
      <c r="AJ63" s="44">
        <f t="shared" si="36"/>
        <v>2.2954487446759506</v>
      </c>
      <c r="AK63" s="44">
        <f t="shared" si="37"/>
        <v>2.2954487446759506</v>
      </c>
      <c r="AL63" s="44">
        <f t="shared" si="38"/>
        <v>2.2954487446759506</v>
      </c>
      <c r="AM63" s="44">
        <f t="shared" si="39"/>
        <v>2.2954487446759506</v>
      </c>
      <c r="AN63" s="44">
        <f t="shared" si="40"/>
        <v>2.2954487446759506</v>
      </c>
      <c r="AO63" s="44">
        <f t="shared" si="41"/>
        <v>2.2954487446759506</v>
      </c>
      <c r="AP63" s="44">
        <f t="shared" si="42"/>
        <v>2.2954487446759506</v>
      </c>
      <c r="AQ63" s="44">
        <f t="shared" si="43"/>
        <v>2.2954487446759506</v>
      </c>
      <c r="AR63" s="44">
        <f t="shared" si="52"/>
        <v>2.2954487446759506</v>
      </c>
      <c r="AS63" s="44">
        <f t="shared" si="50"/>
        <v>2.2954487446759506</v>
      </c>
      <c r="AT63" s="44">
        <f t="shared" si="49"/>
        <v>2.2954487446759506</v>
      </c>
      <c r="AU63" s="44">
        <f t="shared" si="48"/>
        <v>4.6566382648558671</v>
      </c>
    </row>
    <row r="64" spans="1:48" x14ac:dyDescent="0.2">
      <c r="A64" s="68" t="s">
        <v>10</v>
      </c>
      <c r="B64" s="104">
        <v>34</v>
      </c>
      <c r="C64" s="22"/>
      <c r="D64" s="22">
        <f t="shared" si="7"/>
        <v>4285.9799999999996</v>
      </c>
      <c r="E64" s="22">
        <f>'[1]hypothetical grid'!AY35</f>
        <v>10.000000000000037</v>
      </c>
      <c r="F64" s="105">
        <f t="shared" si="8"/>
        <v>6330</v>
      </c>
      <c r="G64" s="22">
        <f t="shared" si="5"/>
        <v>1071.4949999999999</v>
      </c>
      <c r="H64" s="17">
        <f t="shared" si="9"/>
        <v>0</v>
      </c>
      <c r="I64" s="17">
        <f t="shared" si="6"/>
        <v>0</v>
      </c>
      <c r="J64" s="17">
        <f t="shared" si="10"/>
        <v>0</v>
      </c>
      <c r="K64" s="17">
        <f t="shared" si="11"/>
        <v>0</v>
      </c>
      <c r="L64" s="17">
        <f t="shared" si="12"/>
        <v>0</v>
      </c>
      <c r="M64" s="17">
        <f t="shared" si="13"/>
        <v>0</v>
      </c>
      <c r="N64" s="17">
        <f t="shared" si="53"/>
        <v>0</v>
      </c>
      <c r="O64" s="17">
        <f t="shared" si="15"/>
        <v>0</v>
      </c>
      <c r="P64" s="17">
        <f t="shared" si="16"/>
        <v>0</v>
      </c>
      <c r="Q64" s="17">
        <f t="shared" si="17"/>
        <v>0</v>
      </c>
      <c r="R64" s="17">
        <f t="shared" si="18"/>
        <v>0</v>
      </c>
      <c r="S64" s="17">
        <f t="shared" si="19"/>
        <v>0</v>
      </c>
      <c r="T64" s="17">
        <f t="shared" si="20"/>
        <v>0</v>
      </c>
      <c r="U64" s="17">
        <f t="shared" si="21"/>
        <v>0</v>
      </c>
      <c r="V64" s="17">
        <f t="shared" si="22"/>
        <v>0</v>
      </c>
      <c r="W64" s="17">
        <f t="shared" si="23"/>
        <v>0</v>
      </c>
      <c r="X64" s="17">
        <f t="shared" si="51"/>
        <v>0</v>
      </c>
      <c r="Y64" s="17">
        <f t="shared" si="25"/>
        <v>0</v>
      </c>
      <c r="Z64" s="17">
        <f t="shared" si="26"/>
        <v>11.067824782603072</v>
      </c>
      <c r="AA64" s="17">
        <f t="shared" si="27"/>
        <v>0</v>
      </c>
      <c r="AB64" s="44">
        <f t="shared" si="28"/>
        <v>0.73045306115384856</v>
      </c>
      <c r="AC64" s="44">
        <f t="shared" si="54"/>
        <v>0.73045306115383757</v>
      </c>
      <c r="AD64" s="44">
        <f t="shared" si="30"/>
        <v>0.73045306115384856</v>
      </c>
      <c r="AE64" s="44">
        <f t="shared" si="31"/>
        <v>0.73045306115384856</v>
      </c>
      <c r="AF64" s="44">
        <f t="shared" si="32"/>
        <v>0.73045306115384856</v>
      </c>
      <c r="AG64" s="44">
        <f t="shared" si="33"/>
        <v>0.73045306115384856</v>
      </c>
      <c r="AH64" s="44">
        <f t="shared" si="34"/>
        <v>0.73045306115385</v>
      </c>
      <c r="AI64" s="44">
        <f t="shared" si="35"/>
        <v>2.1254155043295837</v>
      </c>
      <c r="AJ64" s="44">
        <f t="shared" si="36"/>
        <v>2.1254155043295837</v>
      </c>
      <c r="AK64" s="44">
        <f t="shared" si="37"/>
        <v>2.1254155043295837</v>
      </c>
      <c r="AL64" s="44">
        <f t="shared" si="38"/>
        <v>2.1254155043295837</v>
      </c>
      <c r="AM64" s="44">
        <f t="shared" si="39"/>
        <v>2.1254155043295837</v>
      </c>
      <c r="AN64" s="44">
        <f t="shared" si="40"/>
        <v>2.1254155043295837</v>
      </c>
      <c r="AO64" s="44">
        <f t="shared" si="41"/>
        <v>2.1254155043295837</v>
      </c>
      <c r="AP64" s="44">
        <f t="shared" si="42"/>
        <v>2.1254155043295837</v>
      </c>
      <c r="AQ64" s="44">
        <f t="shared" si="43"/>
        <v>2.1254155043295837</v>
      </c>
      <c r="AR64" s="44">
        <f t="shared" si="52"/>
        <v>2.1254155043295837</v>
      </c>
      <c r="AS64" s="44">
        <f t="shared" si="50"/>
        <v>2.1254155043295837</v>
      </c>
      <c r="AT64" s="44">
        <f t="shared" si="49"/>
        <v>4.3117020970887658</v>
      </c>
      <c r="AU64" s="44">
        <f t="shared" si="48"/>
        <v>6.0769636615438101</v>
      </c>
    </row>
    <row r="65" spans="1:48" x14ac:dyDescent="0.2">
      <c r="A65" s="68" t="s">
        <v>10</v>
      </c>
      <c r="B65" s="104">
        <v>35</v>
      </c>
      <c r="C65" s="22"/>
      <c r="D65" s="22">
        <f t="shared" si="7"/>
        <v>4285.9799999999996</v>
      </c>
      <c r="E65" s="22">
        <f>'[1]hypothetical grid'!AY36</f>
        <v>9.9999999999998863</v>
      </c>
      <c r="F65" s="105">
        <f t="shared" si="8"/>
        <v>6340</v>
      </c>
      <c r="G65" s="22">
        <f t="shared" si="5"/>
        <v>1071.4949999999999</v>
      </c>
      <c r="H65" s="17">
        <f t="shared" si="9"/>
        <v>0</v>
      </c>
      <c r="I65" s="17">
        <f t="shared" si="6"/>
        <v>0</v>
      </c>
      <c r="J65" s="17">
        <f t="shared" si="10"/>
        <v>0</v>
      </c>
      <c r="K65" s="17">
        <f t="shared" si="11"/>
        <v>0</v>
      </c>
      <c r="L65" s="17">
        <f t="shared" si="12"/>
        <v>0</v>
      </c>
      <c r="M65" s="17">
        <f t="shared" si="13"/>
        <v>0</v>
      </c>
      <c r="N65" s="17">
        <f t="shared" si="53"/>
        <v>0</v>
      </c>
      <c r="O65" s="17">
        <f t="shared" si="15"/>
        <v>0</v>
      </c>
      <c r="P65" s="17">
        <f t="shared" si="16"/>
        <v>0</v>
      </c>
      <c r="Q65" s="17">
        <f t="shared" si="17"/>
        <v>0</v>
      </c>
      <c r="R65" s="17">
        <f t="shared" si="18"/>
        <v>0</v>
      </c>
      <c r="S65" s="17">
        <f t="shared" si="19"/>
        <v>0</v>
      </c>
      <c r="T65" s="17">
        <f t="shared" si="20"/>
        <v>0</v>
      </c>
      <c r="U65" s="17">
        <f t="shared" si="21"/>
        <v>0</v>
      </c>
      <c r="V65" s="17">
        <f t="shared" si="22"/>
        <v>0</v>
      </c>
      <c r="W65" s="17">
        <f t="shared" si="23"/>
        <v>0</v>
      </c>
      <c r="X65" s="17">
        <f t="shared" si="51"/>
        <v>0</v>
      </c>
      <c r="Y65" s="17">
        <f t="shared" si="25"/>
        <v>10.247985909817659</v>
      </c>
      <c r="Z65" s="17">
        <f t="shared" si="26"/>
        <v>0</v>
      </c>
      <c r="AA65" s="17">
        <f t="shared" si="27"/>
        <v>0</v>
      </c>
      <c r="AB65" s="44">
        <f t="shared" si="28"/>
        <v>0.6763454269942939</v>
      </c>
      <c r="AC65" s="44">
        <f t="shared" si="54"/>
        <v>0.67634542699430411</v>
      </c>
      <c r="AD65" s="44">
        <f t="shared" si="30"/>
        <v>0.67634542699430411</v>
      </c>
      <c r="AE65" s="44">
        <f t="shared" si="31"/>
        <v>0.67634542699430411</v>
      </c>
      <c r="AF65" s="44">
        <f t="shared" si="32"/>
        <v>0.67634542699430411</v>
      </c>
      <c r="AG65" s="44">
        <f t="shared" si="33"/>
        <v>0.67634542699430544</v>
      </c>
      <c r="AH65" s="44">
        <f t="shared" si="34"/>
        <v>1.9679773188236886</v>
      </c>
      <c r="AI65" s="44">
        <f t="shared" si="35"/>
        <v>1.9679773188236886</v>
      </c>
      <c r="AJ65" s="44">
        <f t="shared" si="36"/>
        <v>1.9679773188236886</v>
      </c>
      <c r="AK65" s="44">
        <f t="shared" si="37"/>
        <v>1.9679773188236886</v>
      </c>
      <c r="AL65" s="44">
        <f t="shared" si="38"/>
        <v>1.9679773188236886</v>
      </c>
      <c r="AM65" s="44">
        <f t="shared" si="39"/>
        <v>1.9679773188236886</v>
      </c>
      <c r="AN65" s="44">
        <f t="shared" si="40"/>
        <v>1.9679773188236886</v>
      </c>
      <c r="AO65" s="44">
        <f t="shared" si="41"/>
        <v>1.9679773188236886</v>
      </c>
      <c r="AP65" s="44">
        <f t="shared" si="42"/>
        <v>1.9679773188236886</v>
      </c>
      <c r="AQ65" s="44">
        <f t="shared" si="43"/>
        <v>1.9679773188236886</v>
      </c>
      <c r="AR65" s="44">
        <f t="shared" si="52"/>
        <v>1.9679773188236886</v>
      </c>
      <c r="AS65" s="44">
        <f t="shared" si="50"/>
        <v>3.9923167565636715</v>
      </c>
      <c r="AT65" s="44">
        <f t="shared" si="49"/>
        <v>5.6268182051331568</v>
      </c>
      <c r="AU65" s="44">
        <f t="shared" si="48"/>
        <v>5.6268182051331568</v>
      </c>
    </row>
    <row r="66" spans="1:48" x14ac:dyDescent="0.2">
      <c r="A66" s="68" t="s">
        <v>10</v>
      </c>
      <c r="B66" s="104">
        <v>36</v>
      </c>
      <c r="C66" s="22"/>
      <c r="D66" s="22">
        <f t="shared" si="7"/>
        <v>4285.9799999999996</v>
      </c>
      <c r="E66" s="22">
        <f>'[1]hypothetical grid'!AY37</f>
        <v>10.000000000000037</v>
      </c>
      <c r="F66" s="105">
        <f t="shared" si="8"/>
        <v>6350</v>
      </c>
      <c r="G66" s="22">
        <f t="shared" si="5"/>
        <v>1071.4949999999999</v>
      </c>
      <c r="H66" s="17">
        <f t="shared" si="9"/>
        <v>0</v>
      </c>
      <c r="I66" s="17">
        <f t="shared" si="6"/>
        <v>0</v>
      </c>
      <c r="J66" s="17">
        <f t="shared" si="10"/>
        <v>0</v>
      </c>
      <c r="K66" s="17">
        <f t="shared" si="11"/>
        <v>0</v>
      </c>
      <c r="L66" s="17">
        <f t="shared" si="12"/>
        <v>0</v>
      </c>
      <c r="M66" s="17">
        <f t="shared" si="13"/>
        <v>0</v>
      </c>
      <c r="N66" s="17">
        <f t="shared" si="53"/>
        <v>0</v>
      </c>
      <c r="O66" s="17">
        <f t="shared" si="15"/>
        <v>0</v>
      </c>
      <c r="P66" s="17">
        <f t="shared" si="16"/>
        <v>0</v>
      </c>
      <c r="Q66" s="17">
        <f t="shared" si="17"/>
        <v>0</v>
      </c>
      <c r="R66" s="17">
        <f t="shared" si="18"/>
        <v>0</v>
      </c>
      <c r="S66" s="17">
        <f t="shared" si="19"/>
        <v>0</v>
      </c>
      <c r="T66" s="17">
        <f t="shared" si="20"/>
        <v>0</v>
      </c>
      <c r="U66" s="17">
        <f t="shared" si="21"/>
        <v>0</v>
      </c>
      <c r="V66" s="17">
        <f t="shared" si="22"/>
        <v>0</v>
      </c>
      <c r="W66" s="17">
        <f t="shared" si="23"/>
        <v>0</v>
      </c>
      <c r="X66" s="17">
        <f t="shared" si="51"/>
        <v>9.4888758424237576</v>
      </c>
      <c r="Y66" s="17">
        <f t="shared" si="25"/>
        <v>0</v>
      </c>
      <c r="Z66" s="17">
        <f t="shared" si="26"/>
        <v>0</v>
      </c>
      <c r="AA66" s="17">
        <f t="shared" si="27"/>
        <v>0</v>
      </c>
      <c r="AB66" s="44">
        <f t="shared" si="28"/>
        <v>0.62624576573546675</v>
      </c>
      <c r="AC66" s="44">
        <f t="shared" si="54"/>
        <v>0.62624576573546675</v>
      </c>
      <c r="AD66" s="44">
        <f t="shared" si="30"/>
        <v>0.62624576573546675</v>
      </c>
      <c r="AE66" s="44">
        <f t="shared" si="31"/>
        <v>0.62624576573546675</v>
      </c>
      <c r="AF66" s="44">
        <f t="shared" si="32"/>
        <v>0.62624576573546797</v>
      </c>
      <c r="AG66" s="44">
        <f t="shared" si="33"/>
        <v>1.8222012211330447</v>
      </c>
      <c r="AH66" s="44">
        <f t="shared" si="34"/>
        <v>1.8222012211330447</v>
      </c>
      <c r="AI66" s="44">
        <f t="shared" si="35"/>
        <v>1.8222012211330447</v>
      </c>
      <c r="AJ66" s="44">
        <f t="shared" si="36"/>
        <v>1.8222012211330447</v>
      </c>
      <c r="AK66" s="44">
        <f t="shared" si="37"/>
        <v>1.8222012211330447</v>
      </c>
      <c r="AL66" s="44">
        <f t="shared" si="38"/>
        <v>1.8222012211330447</v>
      </c>
      <c r="AM66" s="44">
        <f t="shared" si="39"/>
        <v>1.8222012211330447</v>
      </c>
      <c r="AN66" s="44">
        <f t="shared" si="40"/>
        <v>1.8222012211330447</v>
      </c>
      <c r="AO66" s="44">
        <f t="shared" si="41"/>
        <v>1.8222012211330447</v>
      </c>
      <c r="AP66" s="44">
        <f t="shared" si="42"/>
        <v>1.8222012211330447</v>
      </c>
      <c r="AQ66" s="44">
        <f t="shared" si="43"/>
        <v>1.8222012211330447</v>
      </c>
      <c r="AR66" s="44">
        <f t="shared" si="52"/>
        <v>3.6965895894108063</v>
      </c>
      <c r="AS66" s="44">
        <f t="shared" si="50"/>
        <v>5.2100168566047742</v>
      </c>
      <c r="AT66" s="44">
        <f t="shared" si="49"/>
        <v>5.2100168566047742</v>
      </c>
      <c r="AU66" s="44">
        <f t="shared" si="48"/>
        <v>5.2100168566047742</v>
      </c>
    </row>
    <row r="67" spans="1:48" x14ac:dyDescent="0.2">
      <c r="A67" s="68" t="s">
        <v>10</v>
      </c>
      <c r="B67" s="104">
        <v>37</v>
      </c>
      <c r="C67" s="22"/>
      <c r="D67" s="22">
        <f t="shared" si="7"/>
        <v>4285.9799999999996</v>
      </c>
      <c r="E67" s="22">
        <f>'[1]hypothetical grid'!AY38</f>
        <v>10.000000000000037</v>
      </c>
      <c r="F67" s="105">
        <f t="shared" si="8"/>
        <v>6360</v>
      </c>
      <c r="G67" s="22">
        <f t="shared" si="5"/>
        <v>1071.4949999999999</v>
      </c>
      <c r="H67" s="17">
        <f t="shared" si="9"/>
        <v>0</v>
      </c>
      <c r="I67" s="17">
        <f t="shared" si="6"/>
        <v>0</v>
      </c>
      <c r="J67" s="17">
        <f t="shared" si="10"/>
        <v>0</v>
      </c>
      <c r="K67" s="17">
        <f t="shared" si="11"/>
        <v>0</v>
      </c>
      <c r="L67" s="17">
        <f t="shared" si="12"/>
        <v>0</v>
      </c>
      <c r="M67" s="17">
        <f t="shared" si="13"/>
        <v>0</v>
      </c>
      <c r="N67" s="17">
        <f t="shared" si="53"/>
        <v>0</v>
      </c>
      <c r="O67" s="17">
        <f t="shared" si="15"/>
        <v>0</v>
      </c>
      <c r="P67" s="17">
        <f t="shared" si="16"/>
        <v>0</v>
      </c>
      <c r="Q67" s="17">
        <f t="shared" si="17"/>
        <v>0</v>
      </c>
      <c r="R67" s="17">
        <f t="shared" si="18"/>
        <v>0</v>
      </c>
      <c r="S67" s="17">
        <f t="shared" si="19"/>
        <v>0</v>
      </c>
      <c r="T67" s="17">
        <f t="shared" si="20"/>
        <v>0</v>
      </c>
      <c r="U67" s="17">
        <f t="shared" si="21"/>
        <v>0</v>
      </c>
      <c r="V67" s="17">
        <f t="shared" si="22"/>
        <v>0</v>
      </c>
      <c r="W67" s="17">
        <f t="shared" si="23"/>
        <v>8.7859961503923678</v>
      </c>
      <c r="X67" s="17">
        <f t="shared" si="51"/>
        <v>0</v>
      </c>
      <c r="Y67" s="17">
        <f t="shared" si="25"/>
        <v>0</v>
      </c>
      <c r="Z67" s="17">
        <f t="shared" si="26"/>
        <v>0</v>
      </c>
      <c r="AA67" s="17">
        <f t="shared" si="27"/>
        <v>0</v>
      </c>
      <c r="AB67" s="44">
        <f t="shared" si="28"/>
        <v>0.57985719049580253</v>
      </c>
      <c r="AC67" s="44">
        <f t="shared" si="54"/>
        <v>0.57985719049580253</v>
      </c>
      <c r="AD67" s="44">
        <f t="shared" si="30"/>
        <v>0.57985719049580253</v>
      </c>
      <c r="AE67" s="44">
        <f t="shared" si="31"/>
        <v>0.57985719049580364</v>
      </c>
      <c r="AF67" s="44">
        <f t="shared" si="32"/>
        <v>1.6872233529009673</v>
      </c>
      <c r="AG67" s="44">
        <f t="shared" si="33"/>
        <v>1.6872233529009673</v>
      </c>
      <c r="AH67" s="44">
        <f t="shared" si="34"/>
        <v>1.6872233529009673</v>
      </c>
      <c r="AI67" s="44">
        <f t="shared" si="35"/>
        <v>1.6872233529009673</v>
      </c>
      <c r="AJ67" s="44">
        <f t="shared" si="36"/>
        <v>1.6872233529009673</v>
      </c>
      <c r="AK67" s="44">
        <f t="shared" si="37"/>
        <v>1.6872233529009673</v>
      </c>
      <c r="AL67" s="44">
        <f t="shared" si="38"/>
        <v>1.6872233529009673</v>
      </c>
      <c r="AM67" s="44">
        <f t="shared" si="39"/>
        <v>1.6872233529009673</v>
      </c>
      <c r="AN67" s="44">
        <f t="shared" si="40"/>
        <v>1.6872233529009673</v>
      </c>
      <c r="AO67" s="44">
        <f t="shared" si="41"/>
        <v>1.6872233529009673</v>
      </c>
      <c r="AP67" s="44">
        <f t="shared" si="42"/>
        <v>1.6872233529009673</v>
      </c>
      <c r="AQ67" s="44">
        <f t="shared" si="43"/>
        <v>3.4227681383433395</v>
      </c>
      <c r="AR67" s="44">
        <f t="shared" si="52"/>
        <v>4.8240896820414578</v>
      </c>
      <c r="AS67" s="44">
        <f t="shared" si="50"/>
        <v>4.8240896820414578</v>
      </c>
      <c r="AT67" s="44">
        <f t="shared" si="49"/>
        <v>4.8240896820414578</v>
      </c>
      <c r="AU67" s="44">
        <f t="shared" si="48"/>
        <v>4.8240896820414578</v>
      </c>
    </row>
    <row r="68" spans="1:48" x14ac:dyDescent="0.2">
      <c r="A68" s="68" t="s">
        <v>10</v>
      </c>
      <c r="B68" s="104">
        <v>38</v>
      </c>
      <c r="C68" s="22"/>
      <c r="D68" s="22">
        <f t="shared" si="7"/>
        <v>4285.9799999999996</v>
      </c>
      <c r="E68" s="22">
        <f>'[1]hypothetical grid'!AY39</f>
        <v>10.000000000000037</v>
      </c>
      <c r="F68" s="105">
        <f t="shared" si="8"/>
        <v>6370</v>
      </c>
      <c r="G68" s="22">
        <f t="shared" si="5"/>
        <v>1071.4949999999999</v>
      </c>
      <c r="H68" s="17">
        <f t="shared" si="9"/>
        <v>0</v>
      </c>
      <c r="I68" s="17">
        <f t="shared" si="6"/>
        <v>0</v>
      </c>
      <c r="J68" s="17">
        <f t="shared" si="10"/>
        <v>0</v>
      </c>
      <c r="K68" s="17">
        <f t="shared" si="11"/>
        <v>0</v>
      </c>
      <c r="L68" s="17">
        <f t="shared" si="12"/>
        <v>0</v>
      </c>
      <c r="M68" s="17">
        <f t="shared" si="13"/>
        <v>0</v>
      </c>
      <c r="N68" s="17">
        <f t="shared" si="53"/>
        <v>0</v>
      </c>
      <c r="O68" s="17">
        <f t="shared" si="15"/>
        <v>0</v>
      </c>
      <c r="P68" s="17">
        <f t="shared" si="16"/>
        <v>0</v>
      </c>
      <c r="Q68" s="17">
        <f t="shared" si="17"/>
        <v>0</v>
      </c>
      <c r="R68" s="17">
        <f t="shared" si="18"/>
        <v>0</v>
      </c>
      <c r="S68" s="17">
        <f t="shared" si="19"/>
        <v>0</v>
      </c>
      <c r="T68" s="17">
        <f t="shared" si="20"/>
        <v>0</v>
      </c>
      <c r="U68" s="17">
        <f t="shared" si="21"/>
        <v>0</v>
      </c>
      <c r="V68" s="17">
        <f t="shared" si="22"/>
        <v>8.1351816207336718</v>
      </c>
      <c r="W68" s="17">
        <f t="shared" si="23"/>
        <v>0</v>
      </c>
      <c r="X68" s="17">
        <f t="shared" si="51"/>
        <v>0</v>
      </c>
      <c r="Y68" s="17">
        <f t="shared" si="25"/>
        <v>0</v>
      </c>
      <c r="Z68" s="17">
        <f t="shared" si="26"/>
        <v>0</v>
      </c>
      <c r="AA68" s="17">
        <f t="shared" si="27"/>
        <v>0</v>
      </c>
      <c r="AB68" s="44">
        <f t="shared" si="28"/>
        <v>0.53690480601463186</v>
      </c>
      <c r="AC68" s="44">
        <f t="shared" si="54"/>
        <v>0.53690480601463186</v>
      </c>
      <c r="AD68" s="44">
        <f t="shared" si="30"/>
        <v>0.53690480601463297</v>
      </c>
      <c r="AE68" s="44">
        <f t="shared" si="31"/>
        <v>1.5622438452786733</v>
      </c>
      <c r="AF68" s="44">
        <f t="shared" si="32"/>
        <v>1.5622438452786733</v>
      </c>
      <c r="AG68" s="44">
        <f t="shared" si="33"/>
        <v>1.5622438452786733</v>
      </c>
      <c r="AH68" s="44">
        <f t="shared" si="34"/>
        <v>1.5622438452786733</v>
      </c>
      <c r="AI68" s="44">
        <f t="shared" si="35"/>
        <v>1.5622438452786733</v>
      </c>
      <c r="AJ68" s="44">
        <f t="shared" si="36"/>
        <v>1.5622438452786733</v>
      </c>
      <c r="AK68" s="44">
        <f t="shared" si="37"/>
        <v>1.5622438452786733</v>
      </c>
      <c r="AL68" s="44">
        <f t="shared" si="38"/>
        <v>1.5622438452786733</v>
      </c>
      <c r="AM68" s="44">
        <f t="shared" si="39"/>
        <v>1.5622438452786733</v>
      </c>
      <c r="AN68" s="44">
        <f t="shared" si="40"/>
        <v>1.5622438452786733</v>
      </c>
      <c r="AO68" s="44">
        <f t="shared" si="41"/>
        <v>1.5622438452786733</v>
      </c>
      <c r="AP68" s="44">
        <f t="shared" si="42"/>
        <v>3.1692297577253137</v>
      </c>
      <c r="AQ68" s="44">
        <f t="shared" si="43"/>
        <v>4.4667497055939416</v>
      </c>
      <c r="AR68" s="44">
        <f t="shared" si="52"/>
        <v>4.4667497055939416</v>
      </c>
      <c r="AS68" s="44">
        <f t="shared" si="50"/>
        <v>4.4667497055939416</v>
      </c>
      <c r="AT68" s="44">
        <f t="shared" si="49"/>
        <v>4.4667497055939416</v>
      </c>
      <c r="AU68" s="44">
        <f t="shared" si="48"/>
        <v>4.4667497055939416</v>
      </c>
    </row>
    <row r="69" spans="1:48" x14ac:dyDescent="0.2">
      <c r="A69" s="68" t="s">
        <v>10</v>
      </c>
      <c r="B69" s="104">
        <v>39</v>
      </c>
      <c r="C69" s="22"/>
      <c r="D69" s="22">
        <f t="shared" si="7"/>
        <v>4285.9799999999996</v>
      </c>
      <c r="E69" s="22">
        <f>'[1]hypothetical grid'!AY40</f>
        <v>10.000000000000037</v>
      </c>
      <c r="F69" s="105">
        <f t="shared" si="8"/>
        <v>6380</v>
      </c>
      <c r="G69" s="22">
        <f t="shared" si="5"/>
        <v>1071.4949999999999</v>
      </c>
      <c r="H69" s="17">
        <f t="shared" si="9"/>
        <v>0</v>
      </c>
      <c r="I69" s="17">
        <f t="shared" si="6"/>
        <v>0</v>
      </c>
      <c r="J69" s="17">
        <f t="shared" si="10"/>
        <v>0</v>
      </c>
      <c r="K69" s="17">
        <f t="shared" si="11"/>
        <v>0</v>
      </c>
      <c r="L69" s="17">
        <f t="shared" si="12"/>
        <v>0</v>
      </c>
      <c r="M69" s="17">
        <f t="shared" si="13"/>
        <v>0</v>
      </c>
      <c r="N69" s="17">
        <f t="shared" si="53"/>
        <v>0</v>
      </c>
      <c r="O69" s="17">
        <f t="shared" si="15"/>
        <v>0</v>
      </c>
      <c r="P69" s="17">
        <f t="shared" si="16"/>
        <v>0</v>
      </c>
      <c r="Q69" s="17">
        <f t="shared" si="17"/>
        <v>0</v>
      </c>
      <c r="R69" s="17">
        <f t="shared" si="18"/>
        <v>0</v>
      </c>
      <c r="S69" s="17">
        <f t="shared" si="19"/>
        <v>0</v>
      </c>
      <c r="T69" s="17">
        <f t="shared" si="20"/>
        <v>0</v>
      </c>
      <c r="U69" s="17">
        <f t="shared" si="21"/>
        <v>7.5325755747534009</v>
      </c>
      <c r="V69" s="17">
        <f t="shared" si="22"/>
        <v>0</v>
      </c>
      <c r="W69" s="17">
        <f t="shared" si="23"/>
        <v>0</v>
      </c>
      <c r="X69" s="17">
        <f t="shared" si="51"/>
        <v>0</v>
      </c>
      <c r="Y69" s="17">
        <f t="shared" si="25"/>
        <v>0</v>
      </c>
      <c r="Z69" s="17">
        <f t="shared" si="26"/>
        <v>0</v>
      </c>
      <c r="AA69" s="17">
        <f t="shared" si="27"/>
        <v>5.1786457076429624</v>
      </c>
      <c r="AB69" s="44">
        <f t="shared" si="28"/>
        <v>0.49713407964317768</v>
      </c>
      <c r="AC69" s="44">
        <f t="shared" si="54"/>
        <v>0.49713407964317863</v>
      </c>
      <c r="AD69" s="44">
        <f t="shared" si="30"/>
        <v>1.4465220789617346</v>
      </c>
      <c r="AE69" s="44">
        <f t="shared" si="31"/>
        <v>1.4465220789617346</v>
      </c>
      <c r="AF69" s="44">
        <f t="shared" si="32"/>
        <v>1.4465220789617346</v>
      </c>
      <c r="AG69" s="44">
        <f t="shared" si="33"/>
        <v>1.4465220789617346</v>
      </c>
      <c r="AH69" s="44">
        <f t="shared" si="34"/>
        <v>1.4465220789617346</v>
      </c>
      <c r="AI69" s="44">
        <f t="shared" si="35"/>
        <v>1.4465220789617346</v>
      </c>
      <c r="AJ69" s="44">
        <f t="shared" si="36"/>
        <v>1.4465220789617346</v>
      </c>
      <c r="AK69" s="44">
        <f t="shared" si="37"/>
        <v>1.4465220789617346</v>
      </c>
      <c r="AL69" s="44">
        <f t="shared" si="38"/>
        <v>1.4465220789617346</v>
      </c>
      <c r="AM69" s="44">
        <f t="shared" si="39"/>
        <v>1.4465220789617346</v>
      </c>
      <c r="AN69" s="44">
        <f t="shared" si="40"/>
        <v>1.4465220789617346</v>
      </c>
      <c r="AO69" s="44">
        <f t="shared" si="41"/>
        <v>2.9344719978938092</v>
      </c>
      <c r="AP69" s="44">
        <f t="shared" si="42"/>
        <v>4.1358793570314276</v>
      </c>
      <c r="AQ69" s="44">
        <f t="shared" si="43"/>
        <v>4.1358793570314276</v>
      </c>
      <c r="AR69" s="44">
        <f t="shared" si="52"/>
        <v>4.1358793570314276</v>
      </c>
      <c r="AS69" s="44">
        <f t="shared" si="50"/>
        <v>4.1358793570314276</v>
      </c>
      <c r="AT69" s="44">
        <f t="shared" si="49"/>
        <v>4.1358793570314276</v>
      </c>
      <c r="AU69" s="44">
        <f t="shared" si="48"/>
        <v>4.177307197001654</v>
      </c>
    </row>
    <row r="70" spans="1:48" x14ac:dyDescent="0.2">
      <c r="A70" s="68" t="s">
        <v>10</v>
      </c>
      <c r="B70" s="104">
        <v>40</v>
      </c>
      <c r="C70" s="22"/>
      <c r="D70" s="22">
        <f t="shared" si="7"/>
        <v>4285.9799999999996</v>
      </c>
      <c r="E70" s="22">
        <f>'[1]hypothetical grid'!AY41</f>
        <v>10.000000000000057</v>
      </c>
      <c r="F70" s="105">
        <f t="shared" si="8"/>
        <v>6390</v>
      </c>
      <c r="G70" s="22">
        <f t="shared" si="5"/>
        <v>1071.4949999999999</v>
      </c>
      <c r="H70" s="17">
        <f t="shared" si="9"/>
        <v>0</v>
      </c>
      <c r="I70" s="17">
        <f t="shared" si="6"/>
        <v>0</v>
      </c>
      <c r="J70" s="17">
        <f t="shared" si="10"/>
        <v>0</v>
      </c>
      <c r="K70" s="17">
        <f t="shared" si="11"/>
        <v>0</v>
      </c>
      <c r="L70" s="17">
        <f t="shared" si="12"/>
        <v>0</v>
      </c>
      <c r="M70" s="17">
        <f t="shared" si="13"/>
        <v>0</v>
      </c>
      <c r="N70" s="17">
        <f t="shared" si="53"/>
        <v>0</v>
      </c>
      <c r="O70" s="17">
        <f t="shared" si="15"/>
        <v>0</v>
      </c>
      <c r="P70" s="17">
        <f t="shared" si="16"/>
        <v>0</v>
      </c>
      <c r="Q70" s="17">
        <f t="shared" si="17"/>
        <v>0</v>
      </c>
      <c r="R70" s="17">
        <f t="shared" si="18"/>
        <v>0</v>
      </c>
      <c r="S70" s="17">
        <f t="shared" si="19"/>
        <v>0</v>
      </c>
      <c r="T70" s="17">
        <f t="shared" si="20"/>
        <v>6.974607013660556</v>
      </c>
      <c r="U70" s="17">
        <f t="shared" si="21"/>
        <v>0</v>
      </c>
      <c r="V70" s="17">
        <f t="shared" si="22"/>
        <v>0</v>
      </c>
      <c r="W70" s="17">
        <f t="shared" si="23"/>
        <v>0</v>
      </c>
      <c r="X70" s="17">
        <f t="shared" si="51"/>
        <v>0</v>
      </c>
      <c r="Y70" s="17">
        <f t="shared" si="25"/>
        <v>0</v>
      </c>
      <c r="Z70" s="17">
        <f t="shared" si="26"/>
        <v>4.795042321891632</v>
      </c>
      <c r="AA70" s="17">
        <f t="shared" si="27"/>
        <v>0</v>
      </c>
      <c r="AB70" s="44">
        <f t="shared" si="28"/>
        <v>0.46030933300294319</v>
      </c>
      <c r="AC70" s="44">
        <f t="shared" si="54"/>
        <v>1.3393722953349394</v>
      </c>
      <c r="AD70" s="44">
        <f t="shared" si="30"/>
        <v>1.3393722953349394</v>
      </c>
      <c r="AE70" s="44">
        <f t="shared" si="31"/>
        <v>1.3393722953349394</v>
      </c>
      <c r="AF70" s="44">
        <f t="shared" si="32"/>
        <v>1.3393722953349394</v>
      </c>
      <c r="AG70" s="44">
        <f t="shared" si="33"/>
        <v>1.3393722953349394</v>
      </c>
      <c r="AH70" s="44">
        <f t="shared" si="34"/>
        <v>1.3393722953349394</v>
      </c>
      <c r="AI70" s="44">
        <f t="shared" si="35"/>
        <v>1.3393722953349394</v>
      </c>
      <c r="AJ70" s="44">
        <f t="shared" si="36"/>
        <v>1.3393722953349394</v>
      </c>
      <c r="AK70" s="44">
        <f t="shared" si="37"/>
        <v>1.3393722953349394</v>
      </c>
      <c r="AL70" s="44">
        <f t="shared" si="38"/>
        <v>1.3393722953349394</v>
      </c>
      <c r="AM70" s="44">
        <f t="shared" si="39"/>
        <v>1.3393722953349394</v>
      </c>
      <c r="AN70" s="44">
        <f t="shared" si="40"/>
        <v>2.7171037017535267</v>
      </c>
      <c r="AO70" s="44">
        <f t="shared" si="41"/>
        <v>3.8295179231772472</v>
      </c>
      <c r="AP70" s="44">
        <f t="shared" si="42"/>
        <v>3.8295179231772472</v>
      </c>
      <c r="AQ70" s="44">
        <f t="shared" si="43"/>
        <v>3.8295179231772472</v>
      </c>
      <c r="AR70" s="44">
        <f t="shared" si="52"/>
        <v>3.8295179231772472</v>
      </c>
      <c r="AS70" s="44">
        <f t="shared" si="50"/>
        <v>3.8295179231772472</v>
      </c>
      <c r="AT70" s="44">
        <f t="shared" si="49"/>
        <v>3.8678770342607907</v>
      </c>
      <c r="AU70" s="44">
        <f t="shared" si="48"/>
        <v>2.2951534798341124</v>
      </c>
    </row>
    <row r="71" spans="1:48" x14ac:dyDescent="0.2">
      <c r="A71" s="68" t="s">
        <v>11</v>
      </c>
      <c r="B71" s="104">
        <v>1</v>
      </c>
      <c r="C71" s="21"/>
      <c r="D71" s="22">
        <v>4000</v>
      </c>
      <c r="E71" s="22">
        <f>'[1]hypothetical grid'!AZ2</f>
        <v>29.097222222222097</v>
      </c>
      <c r="F71" s="22">
        <v>6000</v>
      </c>
      <c r="G71" s="22">
        <f t="shared" si="5"/>
        <v>1000</v>
      </c>
      <c r="H71" s="106">
        <f>$C71/(1.08)^$B71</f>
        <v>0</v>
      </c>
      <c r="I71" s="106">
        <f t="shared" si="6"/>
        <v>0</v>
      </c>
      <c r="J71" s="106">
        <f>$C73/(1.08)^$B71</f>
        <v>0</v>
      </c>
      <c r="K71" s="106">
        <f>$C74/(1.08)^$B71</f>
        <v>0</v>
      </c>
      <c r="L71" s="106">
        <f>$C75/(1.08)^$B71</f>
        <v>0</v>
      </c>
      <c r="M71" s="106">
        <f>$C76/(1.08)^$B71</f>
        <v>0</v>
      </c>
      <c r="N71" s="106">
        <f>$C77/(1.08)^$B71</f>
        <v>0</v>
      </c>
      <c r="O71" s="106">
        <f>$C78/(1.08)^$B71</f>
        <v>0</v>
      </c>
      <c r="P71" s="106">
        <f>$C79/(1.08)^$B71</f>
        <v>0</v>
      </c>
      <c r="Q71" s="106">
        <f>$C80/(1.08)^$B71</f>
        <v>0</v>
      </c>
      <c r="R71" s="106">
        <f>$C81/(1.08)^$B71</f>
        <v>0</v>
      </c>
      <c r="S71" s="106">
        <f>$C82/(1.08)^$B71</f>
        <v>140.2962962962963</v>
      </c>
      <c r="T71" s="106">
        <f>$C83/(1.08)^$B71</f>
        <v>0</v>
      </c>
      <c r="U71" s="106">
        <f>$C84/(1.08)^$B71</f>
        <v>0</v>
      </c>
      <c r="V71" s="106">
        <f>$C85/(1.08)^$B71</f>
        <v>0</v>
      </c>
      <c r="W71" s="106">
        <f>$C86/(1.08)^$B71</f>
        <v>0</v>
      </c>
      <c r="X71" s="106">
        <f>$C87/(1.08)^$B71</f>
        <v>0</v>
      </c>
      <c r="Y71" s="106">
        <f>$C88/(1.08)^$B71</f>
        <v>96.453703703703695</v>
      </c>
      <c r="Z71" s="106">
        <f>$C89/(1.08)^$B71</f>
        <v>0</v>
      </c>
      <c r="AA71" s="106">
        <f>$C90/(1.08)^$B71</f>
        <v>0</v>
      </c>
      <c r="AB71" s="106">
        <f>$E71/(1.08)^$B71</f>
        <v>26.941872427983423</v>
      </c>
      <c r="AC71" s="106">
        <f>$E72/(1.08)^$B71</f>
        <v>26.941872427983423</v>
      </c>
      <c r="AD71" s="106">
        <f>$E73/(1.08)^$B71</f>
        <v>26.941872427983423</v>
      </c>
      <c r="AE71" s="106">
        <f>$E74/(1.08)^$B71</f>
        <v>26.941872427983423</v>
      </c>
      <c r="AF71" s="106">
        <f>$E75/(1.08)^$B71</f>
        <v>26.941872427983423</v>
      </c>
      <c r="AG71" s="106">
        <f>$E76/(1.08)^$B71</f>
        <v>26.941872427983423</v>
      </c>
      <c r="AH71" s="106">
        <f>$E77/(1.08)^$B71</f>
        <v>26.941872427983423</v>
      </c>
      <c r="AI71" s="106">
        <f>$E78/(1.08)^$B71</f>
        <v>26.941872427983423</v>
      </c>
      <c r="AJ71" s="106">
        <f>$E79/(1.08)^$B71</f>
        <v>26.941872427983423</v>
      </c>
      <c r="AK71" s="106">
        <f>$E80/(1.08)^$B71</f>
        <v>26.941872427983423</v>
      </c>
      <c r="AL71" s="106">
        <f>$E81/(1.08)^$B71</f>
        <v>26.941872427983423</v>
      </c>
      <c r="AM71" s="106">
        <f>$E82/(1.08)^$B71</f>
        <v>54.655349794239854</v>
      </c>
      <c r="AN71" s="106">
        <f>$E83/(1.08)^$B71</f>
        <v>77.031893004115332</v>
      </c>
      <c r="AO71" s="106">
        <f>$E84/(1.08)^$B71</f>
        <v>77.031893004115332</v>
      </c>
      <c r="AP71" s="106">
        <f>$E85/(1.08)^$B71</f>
        <v>77.031893004115332</v>
      </c>
      <c r="AQ71" s="106">
        <f>$E86/(1.08)^$B71</f>
        <v>77.031893004115332</v>
      </c>
      <c r="AR71" s="106">
        <f>$E87/(1.08)^$B71</f>
        <v>77.031893004115332</v>
      </c>
      <c r="AS71" s="106">
        <f>$E88/(1.08)^$B71</f>
        <v>77.803497942386244</v>
      </c>
      <c r="AT71" s="106">
        <f>$E89/(1.08)^$B71</f>
        <v>46.16769547325115</v>
      </c>
      <c r="AU71" s="106">
        <f>$E90/(1.08)^$B71</f>
        <v>46.16769547325115</v>
      </c>
      <c r="AV71" s="18"/>
    </row>
    <row r="72" spans="1:48" x14ac:dyDescent="0.2">
      <c r="A72" s="68" t="s">
        <v>11</v>
      </c>
      <c r="B72" s="104">
        <v>2</v>
      </c>
      <c r="C72" s="21"/>
      <c r="D72" s="22">
        <f t="shared" ref="D72:D110" si="55">D71+C72</f>
        <v>4000</v>
      </c>
      <c r="E72" s="22">
        <f>'[1]hypothetical grid'!AZ3</f>
        <v>29.097222222222097</v>
      </c>
      <c r="F72" s="22">
        <f t="shared" ref="F72:F110" si="56">F71+E72</f>
        <v>6029.0972222222217</v>
      </c>
      <c r="G72" s="22">
        <f t="shared" si="5"/>
        <v>1000</v>
      </c>
      <c r="H72" s="106">
        <f t="shared" si="9"/>
        <v>0</v>
      </c>
      <c r="I72" s="106">
        <f t="shared" si="6"/>
        <v>0</v>
      </c>
      <c r="J72" s="106">
        <f t="shared" si="10"/>
        <v>0</v>
      </c>
      <c r="K72" s="106">
        <f t="shared" si="11"/>
        <v>0</v>
      </c>
      <c r="L72" s="106">
        <f t="shared" si="12"/>
        <v>0</v>
      </c>
      <c r="M72" s="106">
        <f t="shared" si="13"/>
        <v>0</v>
      </c>
      <c r="N72" s="106">
        <f t="shared" ref="N72:N94" si="57">$C78/(1.08)^$B72</f>
        <v>0</v>
      </c>
      <c r="O72" s="106">
        <f t="shared" si="15"/>
        <v>0</v>
      </c>
      <c r="P72" s="106">
        <f t="shared" si="16"/>
        <v>0</v>
      </c>
      <c r="Q72" s="106">
        <f t="shared" si="17"/>
        <v>0</v>
      </c>
      <c r="R72" s="106">
        <f t="shared" si="18"/>
        <v>129.90397805212621</v>
      </c>
      <c r="S72" s="106">
        <f t="shared" si="19"/>
        <v>0</v>
      </c>
      <c r="T72" s="106">
        <f t="shared" si="20"/>
        <v>0</v>
      </c>
      <c r="U72" s="106">
        <f t="shared" si="21"/>
        <v>0</v>
      </c>
      <c r="V72" s="106">
        <f t="shared" si="22"/>
        <v>0</v>
      </c>
      <c r="W72" s="106">
        <f t="shared" si="23"/>
        <v>0</v>
      </c>
      <c r="X72" s="106">
        <f t="shared" ref="X72:X84" si="58">$C88/(1.08)^$B72</f>
        <v>89.308984910836756</v>
      </c>
      <c r="Y72" s="106">
        <f t="shared" si="25"/>
        <v>0</v>
      </c>
      <c r="Z72" s="106">
        <f t="shared" si="26"/>
        <v>0</v>
      </c>
      <c r="AA72" s="106">
        <f t="shared" si="27"/>
        <v>0</v>
      </c>
      <c r="AB72" s="106">
        <f t="shared" si="28"/>
        <v>24.946178174058723</v>
      </c>
      <c r="AC72" s="106">
        <f t="shared" ref="AC72:AC99" si="59">$E73/(1.08)^$B72</f>
        <v>24.946178174058723</v>
      </c>
      <c r="AD72" s="106">
        <f t="shared" si="30"/>
        <v>24.946178174058723</v>
      </c>
      <c r="AE72" s="106">
        <f t="shared" si="31"/>
        <v>24.946178174058723</v>
      </c>
      <c r="AF72" s="106">
        <f t="shared" si="32"/>
        <v>24.946178174058723</v>
      </c>
      <c r="AG72" s="106">
        <f t="shared" si="33"/>
        <v>24.946178174058723</v>
      </c>
      <c r="AH72" s="106">
        <f t="shared" si="34"/>
        <v>24.946178174058723</v>
      </c>
      <c r="AI72" s="106">
        <f t="shared" si="35"/>
        <v>24.946178174058723</v>
      </c>
      <c r="AJ72" s="106">
        <f t="shared" si="36"/>
        <v>24.946178174058723</v>
      </c>
      <c r="AK72" s="106">
        <f t="shared" si="37"/>
        <v>24.946178174058723</v>
      </c>
      <c r="AL72" s="106">
        <f t="shared" si="38"/>
        <v>50.606805365036898</v>
      </c>
      <c r="AM72" s="106">
        <f t="shared" si="39"/>
        <v>71.325826855662342</v>
      </c>
      <c r="AN72" s="106">
        <f t="shared" si="40"/>
        <v>71.325826855662342</v>
      </c>
      <c r="AO72" s="106">
        <f t="shared" si="41"/>
        <v>71.325826855662342</v>
      </c>
      <c r="AP72" s="106">
        <f t="shared" si="42"/>
        <v>71.325826855662342</v>
      </c>
      <c r="AQ72" s="106">
        <f t="shared" si="43"/>
        <v>71.325826855662342</v>
      </c>
      <c r="AR72" s="106">
        <f t="shared" ref="AR72:AR84" si="60">$E88/(1.08)^$B72</f>
        <v>72.040275872579855</v>
      </c>
      <c r="AS72" s="106">
        <f t="shared" ref="AS72:AS83" si="61">$E89/(1.08)^$B72</f>
        <v>42.747866178936249</v>
      </c>
      <c r="AT72" s="106">
        <f t="shared" ref="AT72:AT82" si="62">$E90/(1.08)^$B72</f>
        <v>42.747866178936249</v>
      </c>
      <c r="AU72" s="106">
        <f t="shared" ref="AU72:AU81" si="63">$E91/(1.08)^$B72</f>
        <v>42.747866178936249</v>
      </c>
      <c r="AV72" s="18"/>
    </row>
    <row r="73" spans="1:48" x14ac:dyDescent="0.2">
      <c r="A73" s="68" t="s">
        <v>11</v>
      </c>
      <c r="B73" s="104">
        <v>3</v>
      </c>
      <c r="C73" s="21"/>
      <c r="D73" s="22">
        <f t="shared" si="55"/>
        <v>4000</v>
      </c>
      <c r="E73" s="22">
        <f>'[1]hypothetical grid'!AZ4</f>
        <v>29.097222222222097</v>
      </c>
      <c r="F73" s="22">
        <f t="shared" si="56"/>
        <v>6058.1944444444434</v>
      </c>
      <c r="G73" s="22">
        <f t="shared" si="5"/>
        <v>1000</v>
      </c>
      <c r="H73" s="106">
        <f t="shared" si="9"/>
        <v>0</v>
      </c>
      <c r="I73" s="106">
        <f t="shared" si="6"/>
        <v>0</v>
      </c>
      <c r="J73" s="106">
        <f t="shared" si="10"/>
        <v>0</v>
      </c>
      <c r="K73" s="106">
        <f t="shared" si="11"/>
        <v>0</v>
      </c>
      <c r="L73" s="106">
        <f t="shared" si="12"/>
        <v>0</v>
      </c>
      <c r="M73" s="106">
        <f t="shared" si="13"/>
        <v>0</v>
      </c>
      <c r="N73" s="106">
        <f t="shared" si="57"/>
        <v>0</v>
      </c>
      <c r="O73" s="106">
        <f t="shared" si="15"/>
        <v>0</v>
      </c>
      <c r="P73" s="106">
        <f t="shared" si="16"/>
        <v>0</v>
      </c>
      <c r="Q73" s="106">
        <f t="shared" si="17"/>
        <v>120.28146115937611</v>
      </c>
      <c r="R73" s="106">
        <f t="shared" si="18"/>
        <v>0</v>
      </c>
      <c r="S73" s="106">
        <f t="shared" si="19"/>
        <v>0</v>
      </c>
      <c r="T73" s="106">
        <f t="shared" si="20"/>
        <v>0</v>
      </c>
      <c r="U73" s="106">
        <f t="shared" si="21"/>
        <v>0</v>
      </c>
      <c r="V73" s="106">
        <f t="shared" si="22"/>
        <v>0</v>
      </c>
      <c r="W73" s="106">
        <f t="shared" si="23"/>
        <v>82.693504547071072</v>
      </c>
      <c r="X73" s="106">
        <f t="shared" si="58"/>
        <v>0</v>
      </c>
      <c r="Y73" s="106">
        <f t="shared" si="25"/>
        <v>0</v>
      </c>
      <c r="Z73" s="106">
        <f t="shared" si="26"/>
        <v>0</v>
      </c>
      <c r="AA73" s="106">
        <f t="shared" si="27"/>
        <v>0</v>
      </c>
      <c r="AB73" s="106">
        <f t="shared" si="28"/>
        <v>23.098313124128445</v>
      </c>
      <c r="AC73" s="106">
        <f t="shared" si="59"/>
        <v>23.098313124128445</v>
      </c>
      <c r="AD73" s="106">
        <f t="shared" si="30"/>
        <v>23.098313124128445</v>
      </c>
      <c r="AE73" s="106">
        <f t="shared" si="31"/>
        <v>23.098313124128445</v>
      </c>
      <c r="AF73" s="106">
        <f t="shared" si="32"/>
        <v>23.098313124128445</v>
      </c>
      <c r="AG73" s="106">
        <f t="shared" si="33"/>
        <v>23.098313124128445</v>
      </c>
      <c r="AH73" s="106">
        <f t="shared" si="34"/>
        <v>23.098313124128445</v>
      </c>
      <c r="AI73" s="106">
        <f t="shared" si="35"/>
        <v>23.098313124128445</v>
      </c>
      <c r="AJ73" s="106">
        <f t="shared" si="36"/>
        <v>23.098313124128445</v>
      </c>
      <c r="AK73" s="106">
        <f t="shared" si="37"/>
        <v>46.858153115774904</v>
      </c>
      <c r="AL73" s="106">
        <f t="shared" si="38"/>
        <v>66.042432273761435</v>
      </c>
      <c r="AM73" s="106">
        <f t="shared" si="39"/>
        <v>66.042432273761435</v>
      </c>
      <c r="AN73" s="106">
        <f t="shared" si="40"/>
        <v>66.042432273761435</v>
      </c>
      <c r="AO73" s="106">
        <f t="shared" si="41"/>
        <v>66.042432273761435</v>
      </c>
      <c r="AP73" s="106">
        <f t="shared" si="42"/>
        <v>66.042432273761435</v>
      </c>
      <c r="AQ73" s="106">
        <f t="shared" si="43"/>
        <v>66.703959141277636</v>
      </c>
      <c r="AR73" s="106">
        <f t="shared" si="60"/>
        <v>39.581357573089115</v>
      </c>
      <c r="AS73" s="106">
        <f t="shared" si="61"/>
        <v>39.581357573089115</v>
      </c>
      <c r="AT73" s="106">
        <f t="shared" si="62"/>
        <v>39.581357573089115</v>
      </c>
      <c r="AU73" s="106">
        <f t="shared" si="63"/>
        <v>39.581357573089115</v>
      </c>
      <c r="AV73" s="18"/>
    </row>
    <row r="74" spans="1:48" x14ac:dyDescent="0.2">
      <c r="A74" s="68" t="s">
        <v>11</v>
      </c>
      <c r="B74" s="104">
        <v>4</v>
      </c>
      <c r="C74" s="21"/>
      <c r="D74" s="22">
        <f t="shared" si="55"/>
        <v>4000</v>
      </c>
      <c r="E74" s="22">
        <f>'[1]hypothetical grid'!AZ5</f>
        <v>29.097222222222097</v>
      </c>
      <c r="F74" s="22">
        <f t="shared" si="56"/>
        <v>6087.2916666666652</v>
      </c>
      <c r="G74" s="22">
        <f t="shared" si="5"/>
        <v>1000</v>
      </c>
      <c r="H74" s="106">
        <f t="shared" si="9"/>
        <v>0</v>
      </c>
      <c r="I74" s="106">
        <f t="shared" si="6"/>
        <v>0</v>
      </c>
      <c r="J74" s="106">
        <f t="shared" si="10"/>
        <v>0</v>
      </c>
      <c r="K74" s="106">
        <f t="shared" si="11"/>
        <v>0</v>
      </c>
      <c r="L74" s="106">
        <f t="shared" si="12"/>
        <v>0</v>
      </c>
      <c r="M74" s="106">
        <f t="shared" si="13"/>
        <v>0</v>
      </c>
      <c r="N74" s="106">
        <f t="shared" si="57"/>
        <v>0</v>
      </c>
      <c r="O74" s="106">
        <f t="shared" si="15"/>
        <v>0</v>
      </c>
      <c r="P74" s="106">
        <f t="shared" si="16"/>
        <v>111.37172329571861</v>
      </c>
      <c r="Q74" s="106">
        <f t="shared" si="17"/>
        <v>0</v>
      </c>
      <c r="R74" s="106">
        <f t="shared" si="18"/>
        <v>0</v>
      </c>
      <c r="S74" s="106">
        <f t="shared" si="19"/>
        <v>0</v>
      </c>
      <c r="T74" s="106">
        <f t="shared" si="20"/>
        <v>0</v>
      </c>
      <c r="U74" s="106">
        <f t="shared" si="21"/>
        <v>0</v>
      </c>
      <c r="V74" s="106">
        <f t="shared" si="22"/>
        <v>76.568059765806538</v>
      </c>
      <c r="W74" s="106">
        <f t="shared" si="23"/>
        <v>0</v>
      </c>
      <c r="X74" s="106">
        <f t="shared" si="58"/>
        <v>0</v>
      </c>
      <c r="Y74" s="106">
        <f t="shared" si="25"/>
        <v>0</v>
      </c>
      <c r="Z74" s="106">
        <f t="shared" si="26"/>
        <v>0</v>
      </c>
      <c r="AA74" s="106">
        <f t="shared" si="27"/>
        <v>0</v>
      </c>
      <c r="AB74" s="106">
        <f t="shared" si="28"/>
        <v>21.387326966785597</v>
      </c>
      <c r="AC74" s="106">
        <f t="shared" si="59"/>
        <v>21.387326966785597</v>
      </c>
      <c r="AD74" s="106">
        <f t="shared" si="30"/>
        <v>21.387326966785597</v>
      </c>
      <c r="AE74" s="106">
        <f t="shared" si="31"/>
        <v>21.387326966785597</v>
      </c>
      <c r="AF74" s="106">
        <f t="shared" si="32"/>
        <v>21.387326966785597</v>
      </c>
      <c r="AG74" s="106">
        <f t="shared" si="33"/>
        <v>21.387326966785597</v>
      </c>
      <c r="AH74" s="106">
        <f t="shared" si="34"/>
        <v>21.387326966785597</v>
      </c>
      <c r="AI74" s="106">
        <f t="shared" si="35"/>
        <v>21.387326966785597</v>
      </c>
      <c r="AJ74" s="106">
        <f t="shared" si="36"/>
        <v>43.387178810902682</v>
      </c>
      <c r="AK74" s="106">
        <f t="shared" si="37"/>
        <v>61.1504002534828</v>
      </c>
      <c r="AL74" s="106">
        <f t="shared" si="38"/>
        <v>61.1504002534828</v>
      </c>
      <c r="AM74" s="106">
        <f t="shared" si="39"/>
        <v>61.1504002534828</v>
      </c>
      <c r="AN74" s="106">
        <f t="shared" si="40"/>
        <v>61.1504002534828</v>
      </c>
      <c r="AO74" s="106">
        <f t="shared" si="41"/>
        <v>61.1504002534828</v>
      </c>
      <c r="AP74" s="106">
        <f t="shared" si="42"/>
        <v>61.762925130812619</v>
      </c>
      <c r="AQ74" s="106">
        <f t="shared" si="43"/>
        <v>36.649405160267698</v>
      </c>
      <c r="AR74" s="106">
        <f t="shared" si="60"/>
        <v>36.649405160267698</v>
      </c>
      <c r="AS74" s="106">
        <f t="shared" si="61"/>
        <v>36.649405160267698</v>
      </c>
      <c r="AT74" s="106">
        <f t="shared" si="62"/>
        <v>36.649405160267698</v>
      </c>
      <c r="AU74" s="106">
        <f t="shared" si="63"/>
        <v>36.649405160267698</v>
      </c>
      <c r="AV74" s="18"/>
    </row>
    <row r="75" spans="1:48" x14ac:dyDescent="0.2">
      <c r="A75" s="68" t="s">
        <v>11</v>
      </c>
      <c r="B75" s="104">
        <v>5</v>
      </c>
      <c r="C75" s="21"/>
      <c r="D75" s="22">
        <f t="shared" si="55"/>
        <v>4000</v>
      </c>
      <c r="E75" s="22">
        <f>'[1]hypothetical grid'!AZ6</f>
        <v>29.097222222222097</v>
      </c>
      <c r="F75" s="22">
        <f t="shared" si="56"/>
        <v>6116.3888888888869</v>
      </c>
      <c r="G75" s="22">
        <f t="shared" si="5"/>
        <v>1000</v>
      </c>
      <c r="H75" s="106">
        <f t="shared" si="9"/>
        <v>0</v>
      </c>
      <c r="I75" s="106">
        <f t="shared" si="6"/>
        <v>0</v>
      </c>
      <c r="J75" s="106">
        <f t="shared" si="10"/>
        <v>0</v>
      </c>
      <c r="K75" s="106">
        <f t="shared" si="11"/>
        <v>0</v>
      </c>
      <c r="L75" s="106">
        <f t="shared" si="12"/>
        <v>0</v>
      </c>
      <c r="M75" s="106">
        <f t="shared" si="13"/>
        <v>0</v>
      </c>
      <c r="N75" s="106">
        <f t="shared" si="57"/>
        <v>0</v>
      </c>
      <c r="O75" s="106">
        <f t="shared" si="15"/>
        <v>103.12196601455426</v>
      </c>
      <c r="P75" s="106">
        <f t="shared" si="16"/>
        <v>0</v>
      </c>
      <c r="Q75" s="106">
        <f t="shared" si="17"/>
        <v>0</v>
      </c>
      <c r="R75" s="106">
        <f t="shared" si="18"/>
        <v>0</v>
      </c>
      <c r="S75" s="106">
        <f t="shared" si="19"/>
        <v>0</v>
      </c>
      <c r="T75" s="106">
        <f t="shared" si="20"/>
        <v>0</v>
      </c>
      <c r="U75" s="106">
        <f t="shared" si="21"/>
        <v>70.896351635006056</v>
      </c>
      <c r="V75" s="106">
        <f t="shared" si="22"/>
        <v>0</v>
      </c>
      <c r="W75" s="106">
        <f t="shared" si="23"/>
        <v>0</v>
      </c>
      <c r="X75" s="106">
        <f t="shared" si="58"/>
        <v>0</v>
      </c>
      <c r="Y75" s="106">
        <f t="shared" si="25"/>
        <v>0</v>
      </c>
      <c r="Z75" s="106">
        <f t="shared" si="26"/>
        <v>0</v>
      </c>
      <c r="AA75" s="106">
        <f t="shared" si="27"/>
        <v>0</v>
      </c>
      <c r="AB75" s="106">
        <f t="shared" si="28"/>
        <v>19.803080524801477</v>
      </c>
      <c r="AC75" s="106">
        <f t="shared" si="59"/>
        <v>19.803080524801477</v>
      </c>
      <c r="AD75" s="106">
        <f t="shared" si="30"/>
        <v>19.803080524801477</v>
      </c>
      <c r="AE75" s="106">
        <f t="shared" si="31"/>
        <v>19.803080524801477</v>
      </c>
      <c r="AF75" s="106">
        <f t="shared" si="32"/>
        <v>19.803080524801477</v>
      </c>
      <c r="AG75" s="106">
        <f t="shared" si="33"/>
        <v>19.803080524801477</v>
      </c>
      <c r="AH75" s="106">
        <f t="shared" si="34"/>
        <v>19.803080524801477</v>
      </c>
      <c r="AI75" s="106">
        <f t="shared" si="35"/>
        <v>40.173313713798784</v>
      </c>
      <c r="AJ75" s="106">
        <f t="shared" si="36"/>
        <v>56.620740975447035</v>
      </c>
      <c r="AK75" s="106">
        <f t="shared" si="37"/>
        <v>56.620740975447035</v>
      </c>
      <c r="AL75" s="106">
        <f t="shared" si="38"/>
        <v>56.620740975447035</v>
      </c>
      <c r="AM75" s="106">
        <f t="shared" si="39"/>
        <v>56.620740975447035</v>
      </c>
      <c r="AN75" s="106">
        <f t="shared" si="40"/>
        <v>56.620740975447035</v>
      </c>
      <c r="AO75" s="106">
        <f t="shared" si="41"/>
        <v>57.187893639641317</v>
      </c>
      <c r="AP75" s="106">
        <f t="shared" si="42"/>
        <v>33.934634407655274</v>
      </c>
      <c r="AQ75" s="106">
        <f t="shared" si="43"/>
        <v>33.934634407655274</v>
      </c>
      <c r="AR75" s="106">
        <f t="shared" si="60"/>
        <v>33.934634407655274</v>
      </c>
      <c r="AS75" s="106">
        <f t="shared" si="61"/>
        <v>33.934634407655274</v>
      </c>
      <c r="AT75" s="106">
        <f t="shared" si="62"/>
        <v>33.934634407655274</v>
      </c>
      <c r="AU75" s="106">
        <f t="shared" si="63"/>
        <v>34.501787071849556</v>
      </c>
      <c r="AV75" s="18"/>
    </row>
    <row r="76" spans="1:48" x14ac:dyDescent="0.2">
      <c r="A76" s="68" t="s">
        <v>11</v>
      </c>
      <c r="B76" s="104">
        <v>6</v>
      </c>
      <c r="C76" s="21"/>
      <c r="D76" s="22">
        <f t="shared" si="55"/>
        <v>4000</v>
      </c>
      <c r="E76" s="22">
        <f>'[1]hypothetical grid'!AZ7</f>
        <v>29.097222222222097</v>
      </c>
      <c r="F76" s="22">
        <f t="shared" si="56"/>
        <v>6145.4861111111086</v>
      </c>
      <c r="G76" s="22">
        <f t="shared" si="5"/>
        <v>1000</v>
      </c>
      <c r="H76" s="106">
        <f t="shared" si="9"/>
        <v>0</v>
      </c>
      <c r="I76" s="106">
        <f t="shared" si="6"/>
        <v>0</v>
      </c>
      <c r="J76" s="106">
        <f t="shared" si="10"/>
        <v>0</v>
      </c>
      <c r="K76" s="106">
        <f t="shared" si="11"/>
        <v>0</v>
      </c>
      <c r="L76" s="106">
        <f t="shared" si="12"/>
        <v>0</v>
      </c>
      <c r="M76" s="106">
        <f t="shared" si="13"/>
        <v>0</v>
      </c>
      <c r="N76" s="106">
        <f t="shared" si="57"/>
        <v>95.483301865328016</v>
      </c>
      <c r="O76" s="106">
        <f t="shared" si="15"/>
        <v>0</v>
      </c>
      <c r="P76" s="106">
        <f t="shared" si="16"/>
        <v>0</v>
      </c>
      <c r="Q76" s="106">
        <f t="shared" si="17"/>
        <v>0</v>
      </c>
      <c r="R76" s="106">
        <f t="shared" si="18"/>
        <v>0</v>
      </c>
      <c r="S76" s="106">
        <f t="shared" si="19"/>
        <v>0</v>
      </c>
      <c r="T76" s="106">
        <f t="shared" si="20"/>
        <v>65.644770032413007</v>
      </c>
      <c r="U76" s="106">
        <f t="shared" si="21"/>
        <v>0</v>
      </c>
      <c r="V76" s="106">
        <f t="shared" si="22"/>
        <v>0</v>
      </c>
      <c r="W76" s="106">
        <f t="shared" si="23"/>
        <v>0</v>
      </c>
      <c r="X76" s="106">
        <f t="shared" si="58"/>
        <v>0</v>
      </c>
      <c r="Y76" s="106">
        <f t="shared" si="25"/>
        <v>0</v>
      </c>
      <c r="Z76" s="106">
        <f t="shared" si="26"/>
        <v>0</v>
      </c>
      <c r="AA76" s="106">
        <f t="shared" si="27"/>
        <v>0</v>
      </c>
      <c r="AB76" s="106">
        <f t="shared" si="28"/>
        <v>18.336185671112478</v>
      </c>
      <c r="AC76" s="106">
        <f t="shared" si="59"/>
        <v>18.336185671112478</v>
      </c>
      <c r="AD76" s="106">
        <f t="shared" si="30"/>
        <v>18.336185671112478</v>
      </c>
      <c r="AE76" s="106">
        <f t="shared" si="31"/>
        <v>18.336185671112478</v>
      </c>
      <c r="AF76" s="106">
        <f t="shared" si="32"/>
        <v>18.336185671112478</v>
      </c>
      <c r="AG76" s="106">
        <f t="shared" si="33"/>
        <v>18.336185671112478</v>
      </c>
      <c r="AH76" s="106">
        <f t="shared" si="34"/>
        <v>37.197512697961834</v>
      </c>
      <c r="AI76" s="106">
        <f t="shared" si="35"/>
        <v>52.426612014302805</v>
      </c>
      <c r="AJ76" s="106">
        <f t="shared" si="36"/>
        <v>52.426612014302805</v>
      </c>
      <c r="AK76" s="106">
        <f t="shared" si="37"/>
        <v>52.426612014302805</v>
      </c>
      <c r="AL76" s="106">
        <f t="shared" si="38"/>
        <v>52.426612014302805</v>
      </c>
      <c r="AM76" s="106">
        <f t="shared" si="39"/>
        <v>52.426612014302805</v>
      </c>
      <c r="AN76" s="106">
        <f t="shared" si="40"/>
        <v>52.951753370038247</v>
      </c>
      <c r="AO76" s="106">
        <f t="shared" si="41"/>
        <v>31.42095778486599</v>
      </c>
      <c r="AP76" s="106">
        <f t="shared" si="42"/>
        <v>31.42095778486599</v>
      </c>
      <c r="AQ76" s="106">
        <f t="shared" si="43"/>
        <v>31.42095778486599</v>
      </c>
      <c r="AR76" s="106">
        <f t="shared" si="60"/>
        <v>31.42095778486599</v>
      </c>
      <c r="AS76" s="106">
        <f t="shared" si="61"/>
        <v>31.42095778486599</v>
      </c>
      <c r="AT76" s="106">
        <f t="shared" si="62"/>
        <v>31.946099140601433</v>
      </c>
      <c r="AU76" s="106">
        <f t="shared" si="63"/>
        <v>31.508481344155349</v>
      </c>
      <c r="AV76" s="18"/>
    </row>
    <row r="77" spans="1:48" x14ac:dyDescent="0.2">
      <c r="A77" s="68" t="s">
        <v>11</v>
      </c>
      <c r="B77" s="104">
        <v>7</v>
      </c>
      <c r="C77" s="21"/>
      <c r="D77" s="22">
        <f t="shared" si="55"/>
        <v>4000</v>
      </c>
      <c r="E77" s="22">
        <f>'[1]hypothetical grid'!AZ8</f>
        <v>29.097222222222097</v>
      </c>
      <c r="F77" s="22">
        <f t="shared" si="56"/>
        <v>6174.5833333333303</v>
      </c>
      <c r="G77" s="22">
        <f t="shared" si="5"/>
        <v>1000</v>
      </c>
      <c r="H77" s="106">
        <f t="shared" si="9"/>
        <v>0</v>
      </c>
      <c r="I77" s="106">
        <f t="shared" si="6"/>
        <v>0</v>
      </c>
      <c r="J77" s="106">
        <f t="shared" si="10"/>
        <v>0</v>
      </c>
      <c r="K77" s="106">
        <f t="shared" si="11"/>
        <v>0</v>
      </c>
      <c r="L77" s="106">
        <f t="shared" si="12"/>
        <v>0</v>
      </c>
      <c r="M77" s="106">
        <f t="shared" si="13"/>
        <v>88.41046469011853</v>
      </c>
      <c r="N77" s="106">
        <f t="shared" si="57"/>
        <v>0</v>
      </c>
      <c r="O77" s="106">
        <f t="shared" si="15"/>
        <v>0</v>
      </c>
      <c r="P77" s="106">
        <f t="shared" si="16"/>
        <v>0</v>
      </c>
      <c r="Q77" s="106">
        <f t="shared" si="17"/>
        <v>0</v>
      </c>
      <c r="R77" s="106">
        <f t="shared" si="18"/>
        <v>0</v>
      </c>
      <c r="S77" s="106">
        <f t="shared" si="19"/>
        <v>60.782194474456482</v>
      </c>
      <c r="T77" s="106">
        <f t="shared" si="20"/>
        <v>0</v>
      </c>
      <c r="U77" s="106">
        <f t="shared" si="21"/>
        <v>0</v>
      </c>
      <c r="V77" s="106">
        <f t="shared" si="22"/>
        <v>0</v>
      </c>
      <c r="W77" s="106">
        <f t="shared" si="23"/>
        <v>0</v>
      </c>
      <c r="X77" s="106">
        <f t="shared" si="58"/>
        <v>0</v>
      </c>
      <c r="Y77" s="106">
        <f t="shared" si="25"/>
        <v>0</v>
      </c>
      <c r="Z77" s="106">
        <f t="shared" si="26"/>
        <v>0</v>
      </c>
      <c r="AA77" s="106">
        <f t="shared" si="27"/>
        <v>0</v>
      </c>
      <c r="AB77" s="106">
        <f t="shared" si="28"/>
        <v>16.977949695474514</v>
      </c>
      <c r="AC77" s="106">
        <f t="shared" si="59"/>
        <v>16.977949695474514</v>
      </c>
      <c r="AD77" s="106">
        <f t="shared" si="30"/>
        <v>16.977949695474514</v>
      </c>
      <c r="AE77" s="106">
        <f t="shared" si="31"/>
        <v>16.977949695474514</v>
      </c>
      <c r="AF77" s="106">
        <f t="shared" si="32"/>
        <v>16.977949695474514</v>
      </c>
      <c r="AG77" s="106">
        <f t="shared" si="33"/>
        <v>34.442141387001691</v>
      </c>
      <c r="AH77" s="106">
        <f t="shared" si="34"/>
        <v>48.543159272502599</v>
      </c>
      <c r="AI77" s="106">
        <f t="shared" si="35"/>
        <v>48.543159272502599</v>
      </c>
      <c r="AJ77" s="106">
        <f t="shared" si="36"/>
        <v>48.543159272502599</v>
      </c>
      <c r="AK77" s="106">
        <f t="shared" si="37"/>
        <v>48.543159272502599</v>
      </c>
      <c r="AL77" s="106">
        <f t="shared" si="38"/>
        <v>48.543159272502599</v>
      </c>
      <c r="AM77" s="106">
        <f t="shared" si="39"/>
        <v>49.029401268553933</v>
      </c>
      <c r="AN77" s="106">
        <f t="shared" si="40"/>
        <v>29.093479430431472</v>
      </c>
      <c r="AO77" s="106">
        <f t="shared" si="41"/>
        <v>29.093479430431472</v>
      </c>
      <c r="AP77" s="106">
        <f t="shared" si="42"/>
        <v>29.093479430431472</v>
      </c>
      <c r="AQ77" s="106">
        <f t="shared" si="43"/>
        <v>29.093479430431472</v>
      </c>
      <c r="AR77" s="106">
        <f t="shared" si="60"/>
        <v>29.093479430431472</v>
      </c>
      <c r="AS77" s="106">
        <f t="shared" si="61"/>
        <v>29.579721426482809</v>
      </c>
      <c r="AT77" s="106">
        <f t="shared" si="62"/>
        <v>29.174519763106805</v>
      </c>
      <c r="AU77" s="106">
        <f t="shared" si="63"/>
        <v>29.174519763106805</v>
      </c>
      <c r="AV77" s="18"/>
    </row>
    <row r="78" spans="1:48" x14ac:dyDescent="0.2">
      <c r="A78" s="68" t="s">
        <v>11</v>
      </c>
      <c r="B78" s="104">
        <v>8</v>
      </c>
      <c r="C78" s="21"/>
      <c r="D78" s="22">
        <f t="shared" si="55"/>
        <v>4000</v>
      </c>
      <c r="E78" s="22">
        <f>'[1]hypothetical grid'!AZ9</f>
        <v>29.097222222222097</v>
      </c>
      <c r="F78" s="22">
        <f t="shared" si="56"/>
        <v>6203.680555555552</v>
      </c>
      <c r="G78" s="22">
        <f t="shared" si="5"/>
        <v>1000</v>
      </c>
      <c r="H78" s="106">
        <f t="shared" si="9"/>
        <v>0</v>
      </c>
      <c r="I78" s="106">
        <f t="shared" si="6"/>
        <v>0</v>
      </c>
      <c r="J78" s="106">
        <f t="shared" si="10"/>
        <v>0</v>
      </c>
      <c r="K78" s="106">
        <f t="shared" si="11"/>
        <v>0</v>
      </c>
      <c r="L78" s="106">
        <f t="shared" si="12"/>
        <v>81.861541379739378</v>
      </c>
      <c r="M78" s="106">
        <f t="shared" si="13"/>
        <v>0</v>
      </c>
      <c r="N78" s="106">
        <f t="shared" si="57"/>
        <v>0</v>
      </c>
      <c r="O78" s="106">
        <f t="shared" si="15"/>
        <v>0</v>
      </c>
      <c r="P78" s="106">
        <f t="shared" si="16"/>
        <v>0</v>
      </c>
      <c r="Q78" s="106">
        <f t="shared" si="17"/>
        <v>0</v>
      </c>
      <c r="R78" s="106">
        <f t="shared" si="18"/>
        <v>56.279809698570816</v>
      </c>
      <c r="S78" s="106">
        <f t="shared" si="19"/>
        <v>0</v>
      </c>
      <c r="T78" s="106">
        <f t="shared" si="20"/>
        <v>0</v>
      </c>
      <c r="U78" s="106">
        <f t="shared" si="21"/>
        <v>0</v>
      </c>
      <c r="V78" s="106">
        <f t="shared" si="22"/>
        <v>0</v>
      </c>
      <c r="W78" s="106">
        <f t="shared" si="23"/>
        <v>0</v>
      </c>
      <c r="X78" s="106">
        <f t="shared" si="58"/>
        <v>0</v>
      </c>
      <c r="Y78" s="106">
        <f t="shared" si="25"/>
        <v>0</v>
      </c>
      <c r="Z78" s="106">
        <f t="shared" si="26"/>
        <v>0</v>
      </c>
      <c r="AA78" s="106">
        <f t="shared" si="27"/>
        <v>0</v>
      </c>
      <c r="AB78" s="106">
        <f t="shared" si="28"/>
        <v>15.720323792106033</v>
      </c>
      <c r="AC78" s="106">
        <f t="shared" si="59"/>
        <v>15.720323792106033</v>
      </c>
      <c r="AD78" s="106">
        <f t="shared" si="30"/>
        <v>15.720323792106033</v>
      </c>
      <c r="AE78" s="106">
        <f t="shared" si="31"/>
        <v>15.720323792106033</v>
      </c>
      <c r="AF78" s="106">
        <f t="shared" si="32"/>
        <v>31.890871654631198</v>
      </c>
      <c r="AG78" s="106">
        <f t="shared" si="33"/>
        <v>44.947369696761662</v>
      </c>
      <c r="AH78" s="106">
        <f t="shared" si="34"/>
        <v>44.947369696761662</v>
      </c>
      <c r="AI78" s="106">
        <f t="shared" si="35"/>
        <v>44.947369696761662</v>
      </c>
      <c r="AJ78" s="106">
        <f t="shared" si="36"/>
        <v>44.947369696761662</v>
      </c>
      <c r="AK78" s="106">
        <f t="shared" si="37"/>
        <v>44.947369696761662</v>
      </c>
      <c r="AL78" s="106">
        <f t="shared" si="38"/>
        <v>45.397593767179565</v>
      </c>
      <c r="AM78" s="106">
        <f t="shared" si="39"/>
        <v>26.938406880029142</v>
      </c>
      <c r="AN78" s="106">
        <f t="shared" si="40"/>
        <v>26.938406880029142</v>
      </c>
      <c r="AO78" s="106">
        <f t="shared" si="41"/>
        <v>26.938406880029142</v>
      </c>
      <c r="AP78" s="106">
        <f t="shared" si="42"/>
        <v>26.938406880029142</v>
      </c>
      <c r="AQ78" s="106">
        <f t="shared" si="43"/>
        <v>26.938406880029142</v>
      </c>
      <c r="AR78" s="106">
        <f t="shared" si="60"/>
        <v>27.388630950447045</v>
      </c>
      <c r="AS78" s="106">
        <f t="shared" si="61"/>
        <v>27.01344422509889</v>
      </c>
      <c r="AT78" s="106">
        <f t="shared" si="62"/>
        <v>27.01344422509889</v>
      </c>
      <c r="AU78" s="106">
        <f t="shared" si="63"/>
        <v>27.01344422509889</v>
      </c>
      <c r="AV78" s="18"/>
    </row>
    <row r="79" spans="1:48" x14ac:dyDescent="0.2">
      <c r="A79" s="68" t="s">
        <v>11</v>
      </c>
      <c r="B79" s="104">
        <v>9</v>
      </c>
      <c r="C79" s="21"/>
      <c r="D79" s="22">
        <f t="shared" si="55"/>
        <v>4000</v>
      </c>
      <c r="E79" s="22">
        <f>'[1]hypothetical grid'!AZ10</f>
        <v>29.097222222222097</v>
      </c>
      <c r="F79" s="22">
        <f t="shared" si="56"/>
        <v>6232.7777777777737</v>
      </c>
      <c r="G79" s="22">
        <f t="shared" si="5"/>
        <v>1000</v>
      </c>
      <c r="H79" s="106">
        <f t="shared" si="9"/>
        <v>0</v>
      </c>
      <c r="I79" s="106">
        <f t="shared" si="6"/>
        <v>0</v>
      </c>
      <c r="J79" s="106">
        <f t="shared" si="10"/>
        <v>0</v>
      </c>
      <c r="K79" s="106">
        <f t="shared" si="11"/>
        <v>75.797723499758675</v>
      </c>
      <c r="L79" s="106">
        <f t="shared" si="12"/>
        <v>0</v>
      </c>
      <c r="M79" s="106">
        <f t="shared" si="13"/>
        <v>0</v>
      </c>
      <c r="N79" s="106">
        <f t="shared" si="57"/>
        <v>0</v>
      </c>
      <c r="O79" s="106">
        <f t="shared" si="15"/>
        <v>0</v>
      </c>
      <c r="P79" s="106">
        <f t="shared" si="16"/>
        <v>0</v>
      </c>
      <c r="Q79" s="106">
        <f t="shared" si="17"/>
        <v>52.110934906084083</v>
      </c>
      <c r="R79" s="106">
        <f t="shared" si="18"/>
        <v>0</v>
      </c>
      <c r="S79" s="106">
        <f t="shared" si="19"/>
        <v>0</v>
      </c>
      <c r="T79" s="106">
        <f t="shared" si="20"/>
        <v>0</v>
      </c>
      <c r="U79" s="106">
        <f t="shared" si="21"/>
        <v>0</v>
      </c>
      <c r="V79" s="106">
        <f t="shared" si="22"/>
        <v>0</v>
      </c>
      <c r="W79" s="106">
        <f t="shared" si="23"/>
        <v>0</v>
      </c>
      <c r="X79" s="106">
        <f t="shared" si="58"/>
        <v>0</v>
      </c>
      <c r="Y79" s="106">
        <f t="shared" si="25"/>
        <v>0</v>
      </c>
      <c r="Z79" s="106">
        <f t="shared" si="26"/>
        <v>0</v>
      </c>
      <c r="AA79" s="106">
        <f t="shared" si="27"/>
        <v>0</v>
      </c>
      <c r="AB79" s="106">
        <f t="shared" si="28"/>
        <v>14.555855363061141</v>
      </c>
      <c r="AC79" s="106">
        <f t="shared" si="59"/>
        <v>14.555855363061141</v>
      </c>
      <c r="AD79" s="106">
        <f t="shared" si="30"/>
        <v>14.555855363061141</v>
      </c>
      <c r="AE79" s="106">
        <f t="shared" si="31"/>
        <v>29.528584865399257</v>
      </c>
      <c r="AF79" s="106">
        <f t="shared" si="32"/>
        <v>41.617934904408948</v>
      </c>
      <c r="AG79" s="106">
        <f t="shared" si="33"/>
        <v>41.617934904408948</v>
      </c>
      <c r="AH79" s="106">
        <f t="shared" si="34"/>
        <v>41.617934904408948</v>
      </c>
      <c r="AI79" s="106">
        <f t="shared" si="35"/>
        <v>41.617934904408948</v>
      </c>
      <c r="AJ79" s="106">
        <f t="shared" si="36"/>
        <v>41.617934904408948</v>
      </c>
      <c r="AK79" s="106">
        <f t="shared" si="37"/>
        <v>42.034809043684781</v>
      </c>
      <c r="AL79" s="106">
        <f t="shared" si="38"/>
        <v>24.942969333360313</v>
      </c>
      <c r="AM79" s="106">
        <f t="shared" si="39"/>
        <v>24.942969333360313</v>
      </c>
      <c r="AN79" s="106">
        <f t="shared" si="40"/>
        <v>24.942969333360313</v>
      </c>
      <c r="AO79" s="106">
        <f t="shared" si="41"/>
        <v>24.942969333360313</v>
      </c>
      <c r="AP79" s="106">
        <f t="shared" si="42"/>
        <v>24.942969333360313</v>
      </c>
      <c r="AQ79" s="106">
        <f t="shared" si="43"/>
        <v>25.35984347263615</v>
      </c>
      <c r="AR79" s="106">
        <f t="shared" si="60"/>
        <v>25.012448356573046</v>
      </c>
      <c r="AS79" s="106">
        <f t="shared" si="61"/>
        <v>25.012448356573046</v>
      </c>
      <c r="AT79" s="106">
        <f t="shared" si="62"/>
        <v>25.012448356573046</v>
      </c>
      <c r="AU79" s="106">
        <f t="shared" si="63"/>
        <v>25.012448356572857</v>
      </c>
      <c r="AV79" s="18"/>
    </row>
    <row r="80" spans="1:48" x14ac:dyDescent="0.2">
      <c r="A80" s="68" t="s">
        <v>11</v>
      </c>
      <c r="B80" s="104">
        <v>10</v>
      </c>
      <c r="C80" s="21"/>
      <c r="D80" s="22">
        <f t="shared" si="55"/>
        <v>4000</v>
      </c>
      <c r="E80" s="22">
        <f>'[1]hypothetical grid'!AZ11</f>
        <v>29.097222222222097</v>
      </c>
      <c r="F80" s="22">
        <f t="shared" si="56"/>
        <v>6261.8749999999955</v>
      </c>
      <c r="G80" s="22">
        <f t="shared" si="5"/>
        <v>1000</v>
      </c>
      <c r="H80" s="106">
        <f t="shared" si="9"/>
        <v>0</v>
      </c>
      <c r="I80" s="106">
        <f t="shared" si="6"/>
        <v>0</v>
      </c>
      <c r="J80" s="106">
        <f t="shared" si="10"/>
        <v>70.183077314591358</v>
      </c>
      <c r="K80" s="106">
        <f t="shared" si="11"/>
        <v>0</v>
      </c>
      <c r="L80" s="106">
        <f t="shared" si="12"/>
        <v>0</v>
      </c>
      <c r="M80" s="106">
        <f t="shared" si="13"/>
        <v>0</v>
      </c>
      <c r="N80" s="106">
        <f t="shared" si="57"/>
        <v>0</v>
      </c>
      <c r="O80" s="106">
        <f t="shared" si="15"/>
        <v>0</v>
      </c>
      <c r="P80" s="106">
        <f t="shared" si="16"/>
        <v>48.25086565378156</v>
      </c>
      <c r="Q80" s="106">
        <f t="shared" si="17"/>
        <v>0</v>
      </c>
      <c r="R80" s="106">
        <f t="shared" si="18"/>
        <v>0</v>
      </c>
      <c r="S80" s="106">
        <f t="shared" si="19"/>
        <v>0</v>
      </c>
      <c r="T80" s="106">
        <f t="shared" si="20"/>
        <v>0</v>
      </c>
      <c r="U80" s="106">
        <f t="shared" si="21"/>
        <v>0</v>
      </c>
      <c r="V80" s="106">
        <f t="shared" si="22"/>
        <v>0</v>
      </c>
      <c r="W80" s="106">
        <f t="shared" si="23"/>
        <v>0</v>
      </c>
      <c r="X80" s="106">
        <f t="shared" si="58"/>
        <v>0</v>
      </c>
      <c r="Y80" s="106">
        <f t="shared" si="25"/>
        <v>0</v>
      </c>
      <c r="Z80" s="106">
        <f t="shared" si="26"/>
        <v>0</v>
      </c>
      <c r="AA80" s="106">
        <f t="shared" si="27"/>
        <v>0</v>
      </c>
      <c r="AB80" s="106">
        <f t="shared" si="28"/>
        <v>13.47764385468624</v>
      </c>
      <c r="AC80" s="106">
        <f t="shared" si="59"/>
        <v>13.47764385468624</v>
      </c>
      <c r="AD80" s="106">
        <f t="shared" si="30"/>
        <v>27.341282282777087</v>
      </c>
      <c r="AE80" s="106">
        <f t="shared" si="31"/>
        <v>38.53512491148976</v>
      </c>
      <c r="AF80" s="106">
        <f t="shared" si="32"/>
        <v>38.53512491148976</v>
      </c>
      <c r="AG80" s="106">
        <f t="shared" si="33"/>
        <v>38.53512491148976</v>
      </c>
      <c r="AH80" s="106">
        <f t="shared" si="34"/>
        <v>38.53512491148976</v>
      </c>
      <c r="AI80" s="106">
        <f t="shared" si="35"/>
        <v>38.53512491148976</v>
      </c>
      <c r="AJ80" s="106">
        <f t="shared" si="36"/>
        <v>38.921119484893318</v>
      </c>
      <c r="AK80" s="106">
        <f t="shared" si="37"/>
        <v>23.095341975333621</v>
      </c>
      <c r="AL80" s="106">
        <f t="shared" si="38"/>
        <v>23.095341975333621</v>
      </c>
      <c r="AM80" s="106">
        <f t="shared" si="39"/>
        <v>23.095341975333621</v>
      </c>
      <c r="AN80" s="106">
        <f t="shared" si="40"/>
        <v>23.095341975333621</v>
      </c>
      <c r="AO80" s="106">
        <f t="shared" si="41"/>
        <v>23.095341975333621</v>
      </c>
      <c r="AP80" s="106">
        <f t="shared" si="42"/>
        <v>23.481336548737175</v>
      </c>
      <c r="AQ80" s="106">
        <f t="shared" si="43"/>
        <v>23.159674404234302</v>
      </c>
      <c r="AR80" s="106">
        <f t="shared" si="60"/>
        <v>23.159674404234302</v>
      </c>
      <c r="AS80" s="106">
        <f t="shared" si="61"/>
        <v>23.159674404234302</v>
      </c>
      <c r="AT80" s="106">
        <f t="shared" si="62"/>
        <v>23.159674404234128</v>
      </c>
      <c r="AU80" s="106">
        <f t="shared" si="63"/>
        <v>23.159674404234082</v>
      </c>
      <c r="AV80" s="18"/>
    </row>
    <row r="81" spans="1:48" x14ac:dyDescent="0.2">
      <c r="A81" s="68" t="s">
        <v>11</v>
      </c>
      <c r="B81" s="104">
        <v>11</v>
      </c>
      <c r="C81" s="22"/>
      <c r="D81" s="22">
        <f t="shared" si="55"/>
        <v>4000</v>
      </c>
      <c r="E81" s="22">
        <f>'[1]hypothetical grid'!AZ12</f>
        <v>29.097222222222097</v>
      </c>
      <c r="F81" s="22">
        <f t="shared" si="56"/>
        <v>6290.9722222222172</v>
      </c>
      <c r="G81" s="22">
        <f t="shared" si="5"/>
        <v>1000</v>
      </c>
      <c r="H81" s="17">
        <f t="shared" si="9"/>
        <v>0</v>
      </c>
      <c r="I81" s="17">
        <f t="shared" si="6"/>
        <v>64.984330846843861</v>
      </c>
      <c r="J81" s="17">
        <f t="shared" si="10"/>
        <v>0</v>
      </c>
      <c r="K81" s="17">
        <f t="shared" si="11"/>
        <v>0</v>
      </c>
      <c r="L81" s="17">
        <f t="shared" si="12"/>
        <v>0</v>
      </c>
      <c r="M81" s="17">
        <f t="shared" si="13"/>
        <v>0</v>
      </c>
      <c r="N81" s="17">
        <f t="shared" si="57"/>
        <v>0</v>
      </c>
      <c r="O81" s="17">
        <f t="shared" si="15"/>
        <v>44.676727457205146</v>
      </c>
      <c r="P81" s="17">
        <f t="shared" si="16"/>
        <v>0</v>
      </c>
      <c r="Q81" s="17">
        <f t="shared" si="17"/>
        <v>0</v>
      </c>
      <c r="R81" s="17">
        <f t="shared" si="18"/>
        <v>0</v>
      </c>
      <c r="S81" s="17">
        <f t="shared" si="19"/>
        <v>0</v>
      </c>
      <c r="T81" s="17">
        <f t="shared" si="20"/>
        <v>0</v>
      </c>
      <c r="U81" s="17">
        <f t="shared" si="21"/>
        <v>0</v>
      </c>
      <c r="V81" s="17">
        <f t="shared" si="22"/>
        <v>0</v>
      </c>
      <c r="W81" s="17">
        <f t="shared" si="23"/>
        <v>0</v>
      </c>
      <c r="X81" s="17">
        <f t="shared" si="58"/>
        <v>0</v>
      </c>
      <c r="Y81" s="17">
        <f t="shared" si="25"/>
        <v>0</v>
      </c>
      <c r="Z81" s="17">
        <f t="shared" si="26"/>
        <v>0</v>
      </c>
      <c r="AA81" s="17">
        <f t="shared" si="27"/>
        <v>0</v>
      </c>
      <c r="AB81" s="18">
        <f t="shared" si="28"/>
        <v>12.479299865450223</v>
      </c>
      <c r="AC81" s="18">
        <f t="shared" si="59"/>
        <v>25.31600211368249</v>
      </c>
      <c r="AD81" s="18">
        <f t="shared" si="30"/>
        <v>35.680671214342375</v>
      </c>
      <c r="AE81" s="18">
        <f t="shared" si="31"/>
        <v>35.680671214342375</v>
      </c>
      <c r="AF81" s="18">
        <f t="shared" si="32"/>
        <v>35.680671214342375</v>
      </c>
      <c r="AG81" s="18">
        <f t="shared" si="33"/>
        <v>35.680671214342375</v>
      </c>
      <c r="AH81" s="18">
        <f t="shared" si="34"/>
        <v>35.680671214342375</v>
      </c>
      <c r="AI81" s="18">
        <f t="shared" si="35"/>
        <v>36.038073597123443</v>
      </c>
      <c r="AJ81" s="18">
        <f t="shared" si="36"/>
        <v>21.384575903086688</v>
      </c>
      <c r="AK81" s="18">
        <f t="shared" si="37"/>
        <v>21.384575903086688</v>
      </c>
      <c r="AL81" s="18">
        <f t="shared" si="38"/>
        <v>21.384575903086688</v>
      </c>
      <c r="AM81" s="18">
        <f t="shared" si="39"/>
        <v>21.384575903086688</v>
      </c>
      <c r="AN81" s="18">
        <f t="shared" si="40"/>
        <v>21.384575903086688</v>
      </c>
      <c r="AO81" s="18">
        <f t="shared" si="41"/>
        <v>21.741978285867756</v>
      </c>
      <c r="AP81" s="18">
        <f t="shared" si="42"/>
        <v>21.444142966883614</v>
      </c>
      <c r="AQ81" s="18">
        <f t="shared" si="43"/>
        <v>21.444142966883614</v>
      </c>
      <c r="AR81" s="18">
        <f t="shared" si="60"/>
        <v>21.444142966883614</v>
      </c>
      <c r="AS81" s="18">
        <f t="shared" si="61"/>
        <v>21.444142966883451</v>
      </c>
      <c r="AT81" s="18">
        <f t="shared" si="62"/>
        <v>21.444142966883408</v>
      </c>
      <c r="AU81" s="18">
        <f t="shared" si="63"/>
        <v>21.444142966883614</v>
      </c>
      <c r="AV81" s="18"/>
    </row>
    <row r="82" spans="1:48" x14ac:dyDescent="0.2">
      <c r="A82" s="68" t="s">
        <v>11</v>
      </c>
      <c r="B82" s="111">
        <v>12</v>
      </c>
      <c r="C82" s="21">
        <v>151.52000000000001</v>
      </c>
      <c r="D82" s="21">
        <f t="shared" si="55"/>
        <v>4151.5200000000004</v>
      </c>
      <c r="E82" s="22">
        <f>'[1]hypothetical grid'!AZ13</f>
        <v>59.027777777779043</v>
      </c>
      <c r="F82" s="21">
        <f t="shared" si="56"/>
        <v>6349.9999999999964</v>
      </c>
      <c r="G82" s="21">
        <f t="shared" si="5"/>
        <v>1037.8800000000001</v>
      </c>
      <c r="H82" s="17">
        <f t="shared" si="9"/>
        <v>60.170676710040603</v>
      </c>
      <c r="I82" s="17">
        <f t="shared" si="6"/>
        <v>0</v>
      </c>
      <c r="J82" s="17">
        <f t="shared" si="10"/>
        <v>0</v>
      </c>
      <c r="K82" s="17">
        <f t="shared" si="11"/>
        <v>0</v>
      </c>
      <c r="L82" s="17">
        <f t="shared" si="12"/>
        <v>0</v>
      </c>
      <c r="M82" s="17">
        <f t="shared" si="13"/>
        <v>0</v>
      </c>
      <c r="N82" s="17">
        <f t="shared" si="57"/>
        <v>41.367340238152913</v>
      </c>
      <c r="O82" s="17">
        <f t="shared" si="15"/>
        <v>0</v>
      </c>
      <c r="P82" s="17">
        <f t="shared" si="16"/>
        <v>0</v>
      </c>
      <c r="Q82" s="17">
        <f t="shared" si="17"/>
        <v>0</v>
      </c>
      <c r="R82" s="17">
        <f t="shared" si="18"/>
        <v>0</v>
      </c>
      <c r="S82" s="17">
        <f t="shared" si="19"/>
        <v>0</v>
      </c>
      <c r="T82" s="17">
        <f t="shared" si="20"/>
        <v>0</v>
      </c>
      <c r="U82" s="17">
        <f t="shared" si="21"/>
        <v>0</v>
      </c>
      <c r="V82" s="17">
        <f t="shared" si="22"/>
        <v>0</v>
      </c>
      <c r="W82" s="17">
        <f t="shared" si="23"/>
        <v>0</v>
      </c>
      <c r="X82" s="17">
        <f t="shared" si="58"/>
        <v>0</v>
      </c>
      <c r="Y82" s="17">
        <f t="shared" si="25"/>
        <v>0</v>
      </c>
      <c r="Z82" s="17">
        <f t="shared" si="26"/>
        <v>0</v>
      </c>
      <c r="AA82" s="17">
        <f t="shared" si="27"/>
        <v>0</v>
      </c>
      <c r="AB82" s="18">
        <f t="shared" si="28"/>
        <v>23.440742697854155</v>
      </c>
      <c r="AC82" s="18">
        <f t="shared" si="59"/>
        <v>33.037658531798492</v>
      </c>
      <c r="AD82" s="18">
        <f t="shared" si="30"/>
        <v>33.037658531798492</v>
      </c>
      <c r="AE82" s="18">
        <f t="shared" si="31"/>
        <v>33.037658531798492</v>
      </c>
      <c r="AF82" s="18">
        <f t="shared" si="32"/>
        <v>33.037658531798492</v>
      </c>
      <c r="AG82" s="18">
        <f t="shared" si="33"/>
        <v>33.037658531798492</v>
      </c>
      <c r="AH82" s="18">
        <f t="shared" si="34"/>
        <v>33.368586664003182</v>
      </c>
      <c r="AI82" s="18">
        <f t="shared" si="35"/>
        <v>19.800533243598782</v>
      </c>
      <c r="AJ82" s="18">
        <f t="shared" si="36"/>
        <v>19.800533243598782</v>
      </c>
      <c r="AK82" s="18">
        <f t="shared" si="37"/>
        <v>19.800533243598782</v>
      </c>
      <c r="AL82" s="18">
        <f t="shared" si="38"/>
        <v>19.800533243598782</v>
      </c>
      <c r="AM82" s="18">
        <f t="shared" si="39"/>
        <v>19.800533243598782</v>
      </c>
      <c r="AN82" s="18">
        <f t="shared" si="40"/>
        <v>20.131461375803475</v>
      </c>
      <c r="AO82" s="18">
        <f t="shared" si="41"/>
        <v>19.855687932299638</v>
      </c>
      <c r="AP82" s="18">
        <f t="shared" si="42"/>
        <v>19.855687932299638</v>
      </c>
      <c r="AQ82" s="18">
        <f t="shared" si="43"/>
        <v>19.855687932299638</v>
      </c>
      <c r="AR82" s="18">
        <f t="shared" si="60"/>
        <v>19.855687932299489</v>
      </c>
      <c r="AS82" s="18">
        <f t="shared" si="61"/>
        <v>19.85568793229945</v>
      </c>
      <c r="AT82" s="18">
        <f t="shared" si="62"/>
        <v>19.855687932299638</v>
      </c>
      <c r="AU82" s="18">
        <f>$E101/(1.08)^$B82</f>
        <v>19.855687932299638</v>
      </c>
      <c r="AV82" s="18"/>
    </row>
    <row r="83" spans="1:48" x14ac:dyDescent="0.2">
      <c r="A83" s="68" t="s">
        <v>11</v>
      </c>
      <c r="B83" s="111">
        <v>13</v>
      </c>
      <c r="C83" s="21">
        <f>'[1]hypothetical grid'!AT14</f>
        <v>0</v>
      </c>
      <c r="D83" s="21">
        <f t="shared" si="55"/>
        <v>4151.5200000000004</v>
      </c>
      <c r="E83" s="22">
        <f>'[1]hypothetical grid'!AZ14</f>
        <v>83.194444444444571</v>
      </c>
      <c r="F83" s="21">
        <f t="shared" si="56"/>
        <v>6433.1944444444407</v>
      </c>
      <c r="G83" s="21">
        <f t="shared" si="5"/>
        <v>1037.8800000000001</v>
      </c>
      <c r="H83" s="17">
        <f t="shared" si="9"/>
        <v>0</v>
      </c>
      <c r="I83" s="17">
        <f t="shared" si="6"/>
        <v>0</v>
      </c>
      <c r="J83" s="17">
        <f t="shared" si="10"/>
        <v>0</v>
      </c>
      <c r="K83" s="17">
        <f t="shared" si="11"/>
        <v>0</v>
      </c>
      <c r="L83" s="17">
        <f t="shared" si="12"/>
        <v>0</v>
      </c>
      <c r="M83" s="17">
        <f t="shared" si="13"/>
        <v>38.303092813104548</v>
      </c>
      <c r="N83" s="17">
        <f t="shared" si="57"/>
        <v>0</v>
      </c>
      <c r="O83" s="17">
        <f t="shared" si="15"/>
        <v>0</v>
      </c>
      <c r="P83" s="17">
        <f t="shared" si="16"/>
        <v>0</v>
      </c>
      <c r="Q83" s="17">
        <f t="shared" si="17"/>
        <v>0</v>
      </c>
      <c r="R83" s="17">
        <f t="shared" si="18"/>
        <v>0</v>
      </c>
      <c r="S83" s="17">
        <f t="shared" si="19"/>
        <v>0</v>
      </c>
      <c r="T83" s="17">
        <f t="shared" si="20"/>
        <v>0</v>
      </c>
      <c r="U83" s="17">
        <f t="shared" si="21"/>
        <v>0</v>
      </c>
      <c r="V83" s="17">
        <f t="shared" si="22"/>
        <v>0</v>
      </c>
      <c r="W83" s="17">
        <f t="shared" si="23"/>
        <v>0</v>
      </c>
      <c r="X83" s="17">
        <f t="shared" si="58"/>
        <v>0</v>
      </c>
      <c r="Y83" s="17">
        <f t="shared" si="25"/>
        <v>0</v>
      </c>
      <c r="Z83" s="17">
        <f t="shared" si="26"/>
        <v>0</v>
      </c>
      <c r="AA83" s="17">
        <f t="shared" si="27"/>
        <v>0</v>
      </c>
      <c r="AB83" s="18">
        <f t="shared" si="28"/>
        <v>30.590424566480085</v>
      </c>
      <c r="AC83" s="18">
        <f t="shared" si="59"/>
        <v>30.590424566480085</v>
      </c>
      <c r="AD83" s="18">
        <f t="shared" si="30"/>
        <v>30.590424566480085</v>
      </c>
      <c r="AE83" s="18">
        <f t="shared" si="31"/>
        <v>30.590424566480085</v>
      </c>
      <c r="AF83" s="18">
        <f t="shared" si="32"/>
        <v>30.590424566480085</v>
      </c>
      <c r="AG83" s="18">
        <f t="shared" si="33"/>
        <v>30.896839503706651</v>
      </c>
      <c r="AH83" s="18">
        <f t="shared" si="34"/>
        <v>18.33382707740628</v>
      </c>
      <c r="AI83" s="18">
        <f t="shared" si="35"/>
        <v>18.33382707740628</v>
      </c>
      <c r="AJ83" s="18">
        <f t="shared" si="36"/>
        <v>18.33382707740628</v>
      </c>
      <c r="AK83" s="18">
        <f t="shared" si="37"/>
        <v>18.33382707740628</v>
      </c>
      <c r="AL83" s="18">
        <f t="shared" si="38"/>
        <v>18.33382707740628</v>
      </c>
      <c r="AM83" s="18">
        <f t="shared" si="39"/>
        <v>18.640242014632847</v>
      </c>
      <c r="AN83" s="18">
        <f t="shared" si="40"/>
        <v>18.384896233610778</v>
      </c>
      <c r="AO83" s="18">
        <f t="shared" si="41"/>
        <v>18.384896233610778</v>
      </c>
      <c r="AP83" s="18">
        <f t="shared" si="42"/>
        <v>18.384896233610778</v>
      </c>
      <c r="AQ83" s="18">
        <f t="shared" si="43"/>
        <v>18.38489623361064</v>
      </c>
      <c r="AR83" s="18">
        <f t="shared" si="60"/>
        <v>18.384896233610604</v>
      </c>
      <c r="AS83" s="18">
        <f t="shared" si="61"/>
        <v>18.384896233610778</v>
      </c>
      <c r="AT83" s="18">
        <f>$E101/(1.08)^$B83</f>
        <v>18.384896233610778</v>
      </c>
      <c r="AU83" s="18">
        <f t="shared" ref="AU83:AU110" si="64">$E102/(1.08)^$B83</f>
        <v>18.384896233610778</v>
      </c>
      <c r="AV83" s="18"/>
    </row>
    <row r="84" spans="1:48" x14ac:dyDescent="0.2">
      <c r="A84" s="68" t="s">
        <v>11</v>
      </c>
      <c r="B84" s="111">
        <v>14</v>
      </c>
      <c r="C84" s="21">
        <f>'[1]hypothetical grid'!AT15</f>
        <v>0</v>
      </c>
      <c r="D84" s="21">
        <f t="shared" si="55"/>
        <v>4151.5200000000004</v>
      </c>
      <c r="E84" s="22">
        <f>'[1]hypothetical grid'!AZ15</f>
        <v>83.194444444444571</v>
      </c>
      <c r="F84" s="21">
        <f t="shared" si="56"/>
        <v>6516.388888888885</v>
      </c>
      <c r="G84" s="21">
        <f t="shared" si="5"/>
        <v>1037.8800000000001</v>
      </c>
      <c r="H84" s="17">
        <f t="shared" si="9"/>
        <v>0</v>
      </c>
      <c r="I84" s="17">
        <f t="shared" si="6"/>
        <v>0</v>
      </c>
      <c r="J84" s="17">
        <f t="shared" si="10"/>
        <v>0</v>
      </c>
      <c r="K84" s="17">
        <f t="shared" si="11"/>
        <v>0</v>
      </c>
      <c r="L84" s="17">
        <f t="shared" si="12"/>
        <v>35.465826678800504</v>
      </c>
      <c r="M84" s="17">
        <f t="shared" si="13"/>
        <v>0</v>
      </c>
      <c r="N84" s="17">
        <f t="shared" si="57"/>
        <v>0</v>
      </c>
      <c r="O84" s="17">
        <f t="shared" si="15"/>
        <v>0</v>
      </c>
      <c r="P84" s="17">
        <f t="shared" si="16"/>
        <v>0</v>
      </c>
      <c r="Q84" s="17">
        <f t="shared" si="17"/>
        <v>0</v>
      </c>
      <c r="R84" s="17">
        <f t="shared" si="18"/>
        <v>0</v>
      </c>
      <c r="S84" s="17">
        <f t="shared" si="19"/>
        <v>0</v>
      </c>
      <c r="T84" s="17">
        <f t="shared" si="20"/>
        <v>0</v>
      </c>
      <c r="U84" s="17">
        <f t="shared" si="21"/>
        <v>0</v>
      </c>
      <c r="V84" s="17">
        <f t="shared" si="22"/>
        <v>0</v>
      </c>
      <c r="W84" s="17">
        <f t="shared" si="23"/>
        <v>0</v>
      </c>
      <c r="X84" s="17">
        <f t="shared" si="58"/>
        <v>0</v>
      </c>
      <c r="Y84" s="17">
        <f t="shared" si="25"/>
        <v>0</v>
      </c>
      <c r="Z84" s="17">
        <f t="shared" si="26"/>
        <v>0</v>
      </c>
      <c r="AA84" s="17">
        <f t="shared" si="27"/>
        <v>0</v>
      </c>
      <c r="AB84" s="18">
        <f t="shared" si="28"/>
        <v>28.324467191185256</v>
      </c>
      <c r="AC84" s="18">
        <f t="shared" si="59"/>
        <v>28.324467191185256</v>
      </c>
      <c r="AD84" s="18">
        <f t="shared" si="30"/>
        <v>28.324467191185256</v>
      </c>
      <c r="AE84" s="18">
        <f t="shared" si="31"/>
        <v>28.324467191185256</v>
      </c>
      <c r="AF84" s="18">
        <f t="shared" si="32"/>
        <v>28.608184725654301</v>
      </c>
      <c r="AG84" s="18">
        <f t="shared" si="33"/>
        <v>16.975765812413218</v>
      </c>
      <c r="AH84" s="18">
        <f t="shared" si="34"/>
        <v>16.975765812413218</v>
      </c>
      <c r="AI84" s="18">
        <f t="shared" si="35"/>
        <v>16.975765812413218</v>
      </c>
      <c r="AJ84" s="18">
        <f t="shared" si="36"/>
        <v>16.975765812413218</v>
      </c>
      <c r="AK84" s="18">
        <f t="shared" si="37"/>
        <v>16.975765812413218</v>
      </c>
      <c r="AL84" s="18">
        <f t="shared" si="38"/>
        <v>17.259483346882263</v>
      </c>
      <c r="AM84" s="18">
        <f t="shared" si="39"/>
        <v>17.023052068158123</v>
      </c>
      <c r="AN84" s="18">
        <f t="shared" si="40"/>
        <v>17.023052068158123</v>
      </c>
      <c r="AO84" s="18">
        <f t="shared" si="41"/>
        <v>17.023052068158123</v>
      </c>
      <c r="AP84" s="18">
        <f t="shared" si="42"/>
        <v>17.023052068157995</v>
      </c>
      <c r="AQ84" s="18">
        <f t="shared" si="43"/>
        <v>17.023052068157963</v>
      </c>
      <c r="AR84" s="18">
        <f t="shared" si="60"/>
        <v>17.023052068158123</v>
      </c>
      <c r="AS84" s="18">
        <f>$E101/(1.08)^$B84</f>
        <v>17.023052068158123</v>
      </c>
      <c r="AT84" s="18">
        <f t="shared" ref="AT84:AT110" si="65">$E102/(1.08)^$B84</f>
        <v>17.023052068158123</v>
      </c>
      <c r="AU84" s="18">
        <f t="shared" si="64"/>
        <v>17.023052068158123</v>
      </c>
      <c r="AV84" s="18"/>
    </row>
    <row r="85" spans="1:48" x14ac:dyDescent="0.2">
      <c r="A85" s="68" t="s">
        <v>11</v>
      </c>
      <c r="B85" s="111">
        <v>15</v>
      </c>
      <c r="C85" s="21">
        <f>'[1]hypothetical grid'!AT16</f>
        <v>0</v>
      </c>
      <c r="D85" s="21">
        <f t="shared" si="55"/>
        <v>4151.5200000000004</v>
      </c>
      <c r="E85" s="22">
        <f>'[1]hypothetical grid'!AZ16</f>
        <v>83.194444444444571</v>
      </c>
      <c r="F85" s="21">
        <f t="shared" si="56"/>
        <v>6599.5833333333294</v>
      </c>
      <c r="G85" s="21">
        <f t="shared" si="5"/>
        <v>1037.8800000000001</v>
      </c>
      <c r="H85" s="17">
        <f t="shared" si="9"/>
        <v>0</v>
      </c>
      <c r="I85" s="17">
        <f t="shared" si="6"/>
        <v>0</v>
      </c>
      <c r="J85" s="17">
        <f t="shared" si="10"/>
        <v>0</v>
      </c>
      <c r="K85" s="17">
        <f t="shared" si="11"/>
        <v>32.838728406296759</v>
      </c>
      <c r="L85" s="17">
        <f t="shared" si="12"/>
        <v>0</v>
      </c>
      <c r="M85" s="17">
        <f t="shared" si="13"/>
        <v>0</v>
      </c>
      <c r="N85" s="17">
        <f t="shared" si="57"/>
        <v>0</v>
      </c>
      <c r="O85" s="17">
        <f t="shared" si="15"/>
        <v>0</v>
      </c>
      <c r="P85" s="17">
        <f t="shared" si="16"/>
        <v>0</v>
      </c>
      <c r="Q85" s="17">
        <f t="shared" si="17"/>
        <v>0</v>
      </c>
      <c r="R85" s="17">
        <f t="shared" si="18"/>
        <v>0</v>
      </c>
      <c r="S85" s="17">
        <f t="shared" si="19"/>
        <v>0</v>
      </c>
      <c r="T85" s="17">
        <f t="shared" si="20"/>
        <v>0</v>
      </c>
      <c r="U85" s="17">
        <f t="shared" si="21"/>
        <v>0</v>
      </c>
      <c r="V85" s="17">
        <f t="shared" si="22"/>
        <v>0</v>
      </c>
      <c r="W85" s="17">
        <f t="shared" si="23"/>
        <v>0</v>
      </c>
      <c r="X85" s="17">
        <f>$C101/(1.08)^$B85</f>
        <v>0</v>
      </c>
      <c r="Y85" s="17">
        <f t="shared" si="25"/>
        <v>0</v>
      </c>
      <c r="Z85" s="17">
        <f t="shared" si="26"/>
        <v>0</v>
      </c>
      <c r="AA85" s="17">
        <f t="shared" si="27"/>
        <v>0</v>
      </c>
      <c r="AB85" s="18">
        <f t="shared" si="28"/>
        <v>26.226358510356718</v>
      </c>
      <c r="AC85" s="18">
        <f t="shared" si="59"/>
        <v>26.226358510356718</v>
      </c>
      <c r="AD85" s="18">
        <f t="shared" si="30"/>
        <v>26.226358510356718</v>
      </c>
      <c r="AE85" s="18">
        <f t="shared" si="31"/>
        <v>26.489059931161389</v>
      </c>
      <c r="AF85" s="18">
        <f t="shared" si="32"/>
        <v>15.718301678160389</v>
      </c>
      <c r="AG85" s="18">
        <f t="shared" si="33"/>
        <v>15.718301678160389</v>
      </c>
      <c r="AH85" s="18">
        <f t="shared" si="34"/>
        <v>15.718301678160389</v>
      </c>
      <c r="AI85" s="18">
        <f t="shared" si="35"/>
        <v>15.718301678160389</v>
      </c>
      <c r="AJ85" s="18">
        <f t="shared" si="36"/>
        <v>15.718301678160389</v>
      </c>
      <c r="AK85" s="18">
        <f t="shared" si="37"/>
        <v>15.981003098965058</v>
      </c>
      <c r="AL85" s="18">
        <f t="shared" si="38"/>
        <v>15.762085248294559</v>
      </c>
      <c r="AM85" s="18">
        <f t="shared" si="39"/>
        <v>15.762085248294559</v>
      </c>
      <c r="AN85" s="18">
        <f t="shared" si="40"/>
        <v>15.762085248294559</v>
      </c>
      <c r="AO85" s="18">
        <f t="shared" si="41"/>
        <v>15.76208524829444</v>
      </c>
      <c r="AP85" s="18">
        <f t="shared" si="42"/>
        <v>15.762085248294408</v>
      </c>
      <c r="AQ85" s="18">
        <f t="shared" si="43"/>
        <v>15.762085248294559</v>
      </c>
      <c r="AR85" s="18">
        <f>$E101/(1.08)^$B85</f>
        <v>15.762085248294559</v>
      </c>
      <c r="AS85" s="18">
        <f t="shared" ref="AS85:AS110" si="66">$E102/(1.08)^$B85</f>
        <v>15.762085248294559</v>
      </c>
      <c r="AT85" s="18">
        <f t="shared" si="65"/>
        <v>15.762085248294559</v>
      </c>
      <c r="AU85" s="18">
        <f t="shared" si="64"/>
        <v>15.762085248294559</v>
      </c>
      <c r="AV85" s="18"/>
    </row>
    <row r="86" spans="1:48" x14ac:dyDescent="0.2">
      <c r="A86" s="68" t="s">
        <v>11</v>
      </c>
      <c r="B86" s="111">
        <v>16</v>
      </c>
      <c r="C86" s="21">
        <f>'[1]hypothetical grid'!AT17</f>
        <v>0</v>
      </c>
      <c r="D86" s="21">
        <f t="shared" si="55"/>
        <v>4151.5200000000004</v>
      </c>
      <c r="E86" s="22">
        <f>'[1]hypothetical grid'!AZ17</f>
        <v>83.194444444444571</v>
      </c>
      <c r="F86" s="21">
        <f t="shared" si="56"/>
        <v>6682.7777777777737</v>
      </c>
      <c r="G86" s="21">
        <f t="shared" si="5"/>
        <v>1037.8800000000001</v>
      </c>
      <c r="H86" s="17">
        <f t="shared" si="9"/>
        <v>0</v>
      </c>
      <c r="I86" s="17">
        <f t="shared" si="6"/>
        <v>0</v>
      </c>
      <c r="J86" s="17">
        <f t="shared" si="10"/>
        <v>30.406230005830331</v>
      </c>
      <c r="K86" s="17">
        <f t="shared" si="11"/>
        <v>0</v>
      </c>
      <c r="L86" s="17">
        <f t="shared" si="12"/>
        <v>0</v>
      </c>
      <c r="M86" s="17">
        <f t="shared" si="13"/>
        <v>0</v>
      </c>
      <c r="N86" s="17">
        <f t="shared" si="57"/>
        <v>0</v>
      </c>
      <c r="O86" s="17">
        <f t="shared" si="15"/>
        <v>0</v>
      </c>
      <c r="P86" s="17">
        <f t="shared" si="16"/>
        <v>0</v>
      </c>
      <c r="Q86" s="17">
        <f t="shared" si="17"/>
        <v>0</v>
      </c>
      <c r="R86" s="17">
        <f t="shared" si="18"/>
        <v>0</v>
      </c>
      <c r="S86" s="17">
        <f t="shared" si="19"/>
        <v>0</v>
      </c>
      <c r="T86" s="17">
        <f t="shared" si="20"/>
        <v>0</v>
      </c>
      <c r="U86" s="17">
        <f t="shared" si="21"/>
        <v>0</v>
      </c>
      <c r="V86" s="17">
        <f t="shared" si="22"/>
        <v>0</v>
      </c>
      <c r="W86" s="17">
        <f t="shared" si="23"/>
        <v>0</v>
      </c>
      <c r="X86" s="17">
        <f t="shared" ref="X86:X110" si="67">$C102/(1.08)^$B86</f>
        <v>0</v>
      </c>
      <c r="Y86" s="17">
        <f t="shared" si="25"/>
        <v>0</v>
      </c>
      <c r="Z86" s="17">
        <f t="shared" si="26"/>
        <v>0</v>
      </c>
      <c r="AA86" s="17">
        <f t="shared" si="27"/>
        <v>0</v>
      </c>
      <c r="AB86" s="18">
        <f t="shared" si="28"/>
        <v>24.283665287367331</v>
      </c>
      <c r="AC86" s="18">
        <f t="shared" si="59"/>
        <v>24.283665287367331</v>
      </c>
      <c r="AD86" s="18">
        <f t="shared" si="30"/>
        <v>24.526907343667954</v>
      </c>
      <c r="AE86" s="18">
        <f t="shared" si="31"/>
        <v>14.553983035333692</v>
      </c>
      <c r="AF86" s="18">
        <f t="shared" si="32"/>
        <v>14.553983035333692</v>
      </c>
      <c r="AG86" s="18">
        <f t="shared" si="33"/>
        <v>14.553983035333692</v>
      </c>
      <c r="AH86" s="18">
        <f t="shared" si="34"/>
        <v>14.553983035333692</v>
      </c>
      <c r="AI86" s="18">
        <f t="shared" si="35"/>
        <v>14.553983035333692</v>
      </c>
      <c r="AJ86" s="18">
        <f t="shared" si="36"/>
        <v>14.797225091634314</v>
      </c>
      <c r="AK86" s="18">
        <f t="shared" si="37"/>
        <v>14.594523378050518</v>
      </c>
      <c r="AL86" s="18">
        <f t="shared" si="38"/>
        <v>14.594523378050518</v>
      </c>
      <c r="AM86" s="18">
        <f t="shared" si="39"/>
        <v>14.594523378050518</v>
      </c>
      <c r="AN86" s="18">
        <f t="shared" si="40"/>
        <v>14.594523378050408</v>
      </c>
      <c r="AO86" s="18">
        <f t="shared" si="41"/>
        <v>14.594523378050379</v>
      </c>
      <c r="AP86" s="18">
        <f t="shared" si="42"/>
        <v>14.594523378050518</v>
      </c>
      <c r="AQ86" s="18">
        <f t="shared" si="43"/>
        <v>14.594523378050518</v>
      </c>
      <c r="AR86" s="18">
        <f t="shared" ref="AR86:AR110" si="68">$E102/(1.08)^$B86</f>
        <v>14.594523378050518</v>
      </c>
      <c r="AS86" s="18">
        <f t="shared" si="66"/>
        <v>14.594523378050518</v>
      </c>
      <c r="AT86" s="18">
        <f t="shared" si="65"/>
        <v>14.594523378050518</v>
      </c>
      <c r="AU86" s="18">
        <f t="shared" si="64"/>
        <v>14.594523378050296</v>
      </c>
      <c r="AV86" s="18"/>
    </row>
    <row r="87" spans="1:48" x14ac:dyDescent="0.2">
      <c r="A87" s="68" t="s">
        <v>11</v>
      </c>
      <c r="B87" s="111">
        <v>17</v>
      </c>
      <c r="C87" s="21">
        <f>'[1]hypothetical grid'!AT18</f>
        <v>0</v>
      </c>
      <c r="D87" s="21">
        <f t="shared" si="55"/>
        <v>4151.5200000000004</v>
      </c>
      <c r="E87" s="22">
        <f>'[1]hypothetical grid'!AZ18</f>
        <v>83.194444444444571</v>
      </c>
      <c r="F87" s="21">
        <f t="shared" si="56"/>
        <v>6765.9722222222181</v>
      </c>
      <c r="G87" s="21">
        <f t="shared" si="5"/>
        <v>1037.8800000000001</v>
      </c>
      <c r="H87" s="17">
        <f t="shared" si="9"/>
        <v>0</v>
      </c>
      <c r="I87" s="17">
        <f t="shared" si="6"/>
        <v>28.153916672065122</v>
      </c>
      <c r="J87" s="17">
        <f t="shared" si="10"/>
        <v>0</v>
      </c>
      <c r="K87" s="17">
        <f t="shared" si="11"/>
        <v>0</v>
      </c>
      <c r="L87" s="17">
        <f t="shared" si="12"/>
        <v>0</v>
      </c>
      <c r="M87" s="17">
        <f t="shared" si="13"/>
        <v>0</v>
      </c>
      <c r="N87" s="17">
        <f t="shared" si="57"/>
        <v>0</v>
      </c>
      <c r="O87" s="17">
        <f t="shared" si="15"/>
        <v>0</v>
      </c>
      <c r="P87" s="17">
        <f t="shared" si="16"/>
        <v>0</v>
      </c>
      <c r="Q87" s="17">
        <f t="shared" si="17"/>
        <v>0</v>
      </c>
      <c r="R87" s="17">
        <f t="shared" si="18"/>
        <v>0</v>
      </c>
      <c r="S87" s="17">
        <f t="shared" si="19"/>
        <v>0</v>
      </c>
      <c r="T87" s="17">
        <f t="shared" si="20"/>
        <v>0</v>
      </c>
      <c r="U87" s="17">
        <f t="shared" si="21"/>
        <v>0</v>
      </c>
      <c r="V87" s="17">
        <f t="shared" si="22"/>
        <v>0</v>
      </c>
      <c r="W87" s="17">
        <f t="shared" si="23"/>
        <v>0</v>
      </c>
      <c r="X87" s="17">
        <f t="shared" si="67"/>
        <v>0</v>
      </c>
      <c r="Y87" s="17">
        <f t="shared" si="25"/>
        <v>0</v>
      </c>
      <c r="Z87" s="17">
        <f t="shared" si="26"/>
        <v>0</v>
      </c>
      <c r="AA87" s="17">
        <f t="shared" si="27"/>
        <v>0</v>
      </c>
      <c r="AB87" s="18">
        <f t="shared" si="28"/>
        <v>22.484875266080863</v>
      </c>
      <c r="AC87" s="18">
        <f t="shared" si="59"/>
        <v>22.710099392285141</v>
      </c>
      <c r="AD87" s="18">
        <f t="shared" si="30"/>
        <v>13.475910217901568</v>
      </c>
      <c r="AE87" s="18">
        <f t="shared" si="31"/>
        <v>13.475910217901568</v>
      </c>
      <c r="AF87" s="18">
        <f t="shared" si="32"/>
        <v>13.475910217901568</v>
      </c>
      <c r="AG87" s="18">
        <f t="shared" si="33"/>
        <v>13.475910217901568</v>
      </c>
      <c r="AH87" s="18">
        <f t="shared" si="34"/>
        <v>13.475910217901568</v>
      </c>
      <c r="AI87" s="18">
        <f t="shared" si="35"/>
        <v>13.701134344105844</v>
      </c>
      <c r="AJ87" s="18">
        <f t="shared" si="36"/>
        <v>13.513447572268998</v>
      </c>
      <c r="AK87" s="18">
        <f t="shared" si="37"/>
        <v>13.513447572268998</v>
      </c>
      <c r="AL87" s="18">
        <f t="shared" si="38"/>
        <v>13.513447572268998</v>
      </c>
      <c r="AM87" s="18">
        <f t="shared" si="39"/>
        <v>13.513447572268895</v>
      </c>
      <c r="AN87" s="18">
        <f t="shared" si="40"/>
        <v>13.513447572268868</v>
      </c>
      <c r="AO87" s="18">
        <f t="shared" si="41"/>
        <v>13.513447572268998</v>
      </c>
      <c r="AP87" s="18">
        <f t="shared" si="42"/>
        <v>13.513447572268998</v>
      </c>
      <c r="AQ87" s="18">
        <f t="shared" si="43"/>
        <v>13.513447572268998</v>
      </c>
      <c r="AR87" s="18">
        <f t="shared" si="68"/>
        <v>13.513447572268998</v>
      </c>
      <c r="AS87" s="18">
        <f t="shared" si="66"/>
        <v>13.513447572268998</v>
      </c>
      <c r="AT87" s="18">
        <f t="shared" si="65"/>
        <v>13.513447572268792</v>
      </c>
      <c r="AU87" s="18">
        <f t="shared" si="64"/>
        <v>13.513447572268998</v>
      </c>
      <c r="AV87" s="18"/>
    </row>
    <row r="88" spans="1:48" x14ac:dyDescent="0.2">
      <c r="A88" s="68" t="s">
        <v>11</v>
      </c>
      <c r="B88" s="111">
        <v>18</v>
      </c>
      <c r="C88" s="21">
        <v>104.17</v>
      </c>
      <c r="D88" s="21">
        <f t="shared" si="55"/>
        <v>4255.6900000000005</v>
      </c>
      <c r="E88" s="22">
        <f>'[1]hypothetical grid'!AZ19</f>
        <v>84.027777777777146</v>
      </c>
      <c r="F88" s="21">
        <f t="shared" si="56"/>
        <v>6849.9999999999955</v>
      </c>
      <c r="G88" s="21">
        <f t="shared" si="5"/>
        <v>1063.9225000000001</v>
      </c>
      <c r="H88" s="17">
        <f t="shared" si="9"/>
        <v>26.068441363023258</v>
      </c>
      <c r="I88" s="17">
        <f t="shared" si="6"/>
        <v>0</v>
      </c>
      <c r="J88" s="17">
        <f t="shared" si="10"/>
        <v>0</v>
      </c>
      <c r="K88" s="17">
        <f t="shared" si="11"/>
        <v>0</v>
      </c>
      <c r="L88" s="17">
        <f t="shared" si="12"/>
        <v>0</v>
      </c>
      <c r="M88" s="17">
        <f t="shared" si="13"/>
        <v>0</v>
      </c>
      <c r="N88" s="17">
        <f t="shared" si="57"/>
        <v>0</v>
      </c>
      <c r="O88" s="17">
        <f t="shared" si="15"/>
        <v>0</v>
      </c>
      <c r="P88" s="17">
        <f t="shared" si="16"/>
        <v>0</v>
      </c>
      <c r="Q88" s="17">
        <f t="shared" si="17"/>
        <v>0</v>
      </c>
      <c r="R88" s="17">
        <f t="shared" si="18"/>
        <v>0</v>
      </c>
      <c r="S88" s="17">
        <f t="shared" si="19"/>
        <v>0</v>
      </c>
      <c r="T88" s="17">
        <f t="shared" si="20"/>
        <v>0</v>
      </c>
      <c r="U88" s="17">
        <f t="shared" si="21"/>
        <v>0</v>
      </c>
      <c r="V88" s="17">
        <f t="shared" si="22"/>
        <v>0</v>
      </c>
      <c r="W88" s="17">
        <f t="shared" si="23"/>
        <v>0</v>
      </c>
      <c r="X88" s="17">
        <f t="shared" si="67"/>
        <v>0</v>
      </c>
      <c r="Y88" s="17">
        <f t="shared" si="25"/>
        <v>0</v>
      </c>
      <c r="Z88" s="17">
        <f t="shared" si="26"/>
        <v>0</v>
      </c>
      <c r="AA88" s="17">
        <f t="shared" si="27"/>
        <v>0</v>
      </c>
      <c r="AB88" s="18">
        <f t="shared" si="28"/>
        <v>21.027869807671426</v>
      </c>
      <c r="AC88" s="18">
        <f t="shared" si="59"/>
        <v>12.477694646205153</v>
      </c>
      <c r="AD88" s="18">
        <f t="shared" si="30"/>
        <v>12.477694646205153</v>
      </c>
      <c r="AE88" s="18">
        <f t="shared" si="31"/>
        <v>12.477694646205153</v>
      </c>
      <c r="AF88" s="18">
        <f t="shared" si="32"/>
        <v>12.477694646205153</v>
      </c>
      <c r="AG88" s="18">
        <f t="shared" si="33"/>
        <v>12.477694646205153</v>
      </c>
      <c r="AH88" s="18">
        <f t="shared" si="34"/>
        <v>12.686235503801706</v>
      </c>
      <c r="AI88" s="18">
        <f t="shared" si="35"/>
        <v>12.512451455804626</v>
      </c>
      <c r="AJ88" s="18">
        <f t="shared" si="36"/>
        <v>12.512451455804626</v>
      </c>
      <c r="AK88" s="18">
        <f t="shared" si="37"/>
        <v>12.512451455804626</v>
      </c>
      <c r="AL88" s="18">
        <f t="shared" si="38"/>
        <v>12.512451455804532</v>
      </c>
      <c r="AM88" s="18">
        <f t="shared" si="39"/>
        <v>12.512451455804507</v>
      </c>
      <c r="AN88" s="18">
        <f t="shared" si="40"/>
        <v>12.512451455804626</v>
      </c>
      <c r="AO88" s="18">
        <f t="shared" si="41"/>
        <v>12.512451455804626</v>
      </c>
      <c r="AP88" s="18">
        <f t="shared" si="42"/>
        <v>12.512451455804626</v>
      </c>
      <c r="AQ88" s="18">
        <f t="shared" si="43"/>
        <v>12.512451455804626</v>
      </c>
      <c r="AR88" s="18">
        <f t="shared" si="68"/>
        <v>12.512451455804626</v>
      </c>
      <c r="AS88" s="18">
        <f t="shared" si="66"/>
        <v>12.512451455804436</v>
      </c>
      <c r="AT88" s="18">
        <f t="shared" si="65"/>
        <v>12.512451455804626</v>
      </c>
      <c r="AU88" s="18">
        <f t="shared" si="64"/>
        <v>12.512451455804626</v>
      </c>
      <c r="AV88" s="18"/>
    </row>
    <row r="89" spans="1:48" x14ac:dyDescent="0.2">
      <c r="A89" s="68" t="s">
        <v>11</v>
      </c>
      <c r="B89" s="111">
        <v>19</v>
      </c>
      <c r="C89" s="21">
        <f>'[1]hypothetical grid'!AT20</f>
        <v>0</v>
      </c>
      <c r="D89" s="21">
        <f t="shared" si="55"/>
        <v>4255.6900000000005</v>
      </c>
      <c r="E89" s="22">
        <f>'[1]hypothetical grid'!AZ20</f>
        <v>49.861111111111242</v>
      </c>
      <c r="F89" s="21">
        <f t="shared" si="56"/>
        <v>6899.8611111111068</v>
      </c>
      <c r="G89" s="21">
        <f t="shared" si="5"/>
        <v>1063.9225000000001</v>
      </c>
      <c r="H89" s="17">
        <f t="shared" si="9"/>
        <v>0</v>
      </c>
      <c r="I89" s="17">
        <f t="shared" si="6"/>
        <v>0</v>
      </c>
      <c r="J89" s="17">
        <f t="shared" si="10"/>
        <v>0</v>
      </c>
      <c r="K89" s="17">
        <f t="shared" si="11"/>
        <v>0</v>
      </c>
      <c r="L89" s="17">
        <f t="shared" si="12"/>
        <v>0</v>
      </c>
      <c r="M89" s="17">
        <f t="shared" si="13"/>
        <v>0</v>
      </c>
      <c r="N89" s="17">
        <f t="shared" si="57"/>
        <v>0</v>
      </c>
      <c r="O89" s="17">
        <f t="shared" si="15"/>
        <v>0</v>
      </c>
      <c r="P89" s="17">
        <f t="shared" si="16"/>
        <v>0</v>
      </c>
      <c r="Q89" s="17">
        <f t="shared" si="17"/>
        <v>0</v>
      </c>
      <c r="R89" s="17">
        <f t="shared" si="18"/>
        <v>0</v>
      </c>
      <c r="S89" s="17">
        <f t="shared" si="19"/>
        <v>0</v>
      </c>
      <c r="T89" s="17">
        <f t="shared" si="20"/>
        <v>0</v>
      </c>
      <c r="U89" s="17">
        <f t="shared" si="21"/>
        <v>0</v>
      </c>
      <c r="V89" s="17">
        <f t="shared" si="22"/>
        <v>0</v>
      </c>
      <c r="W89" s="17">
        <f t="shared" si="23"/>
        <v>0</v>
      </c>
      <c r="X89" s="17">
        <f t="shared" si="67"/>
        <v>0</v>
      </c>
      <c r="Y89" s="17">
        <f t="shared" si="25"/>
        <v>0</v>
      </c>
      <c r="Z89" s="17">
        <f t="shared" si="26"/>
        <v>0</v>
      </c>
      <c r="AA89" s="17">
        <f t="shared" si="27"/>
        <v>0</v>
      </c>
      <c r="AB89" s="18">
        <f t="shared" si="28"/>
        <v>11.553420968708474</v>
      </c>
      <c r="AC89" s="18">
        <f t="shared" si="59"/>
        <v>11.553420968708474</v>
      </c>
      <c r="AD89" s="18">
        <f t="shared" si="30"/>
        <v>11.553420968708474</v>
      </c>
      <c r="AE89" s="18">
        <f t="shared" si="31"/>
        <v>11.553420968708474</v>
      </c>
      <c r="AF89" s="18">
        <f t="shared" si="32"/>
        <v>11.553420968708474</v>
      </c>
      <c r="AG89" s="18">
        <f t="shared" si="33"/>
        <v>11.74651435537195</v>
      </c>
      <c r="AH89" s="18">
        <f t="shared" si="34"/>
        <v>11.585603199819097</v>
      </c>
      <c r="AI89" s="18">
        <f t="shared" si="35"/>
        <v>11.585603199819097</v>
      </c>
      <c r="AJ89" s="18">
        <f t="shared" si="36"/>
        <v>11.585603199819097</v>
      </c>
      <c r="AK89" s="18">
        <f t="shared" si="37"/>
        <v>11.58560319981901</v>
      </c>
      <c r="AL89" s="18">
        <f t="shared" si="38"/>
        <v>11.585603199818987</v>
      </c>
      <c r="AM89" s="18">
        <f t="shared" si="39"/>
        <v>11.585603199819097</v>
      </c>
      <c r="AN89" s="18">
        <f t="shared" si="40"/>
        <v>11.585603199819097</v>
      </c>
      <c r="AO89" s="18">
        <f t="shared" si="41"/>
        <v>11.585603199819097</v>
      </c>
      <c r="AP89" s="18">
        <f t="shared" si="42"/>
        <v>11.585603199819097</v>
      </c>
      <c r="AQ89" s="18">
        <f t="shared" si="43"/>
        <v>11.585603199819097</v>
      </c>
      <c r="AR89" s="18">
        <f t="shared" si="68"/>
        <v>11.585603199818921</v>
      </c>
      <c r="AS89" s="18">
        <f t="shared" si="66"/>
        <v>11.585603199819097</v>
      </c>
      <c r="AT89" s="18">
        <f t="shared" si="65"/>
        <v>11.585603199819097</v>
      </c>
      <c r="AU89" s="18">
        <f t="shared" si="64"/>
        <v>11.585603199819097</v>
      </c>
      <c r="AV89" s="18"/>
    </row>
    <row r="90" spans="1:48" x14ac:dyDescent="0.2">
      <c r="A90" s="68" t="s">
        <v>11</v>
      </c>
      <c r="B90" s="111">
        <v>20</v>
      </c>
      <c r="C90" s="21">
        <f>'[1]hypothetical grid'!AT21</f>
        <v>0</v>
      </c>
      <c r="D90" s="21">
        <f t="shared" si="55"/>
        <v>4255.6900000000005</v>
      </c>
      <c r="E90" s="22">
        <f>'[1]hypothetical grid'!AZ21</f>
        <v>49.861111111111242</v>
      </c>
      <c r="F90" s="21">
        <f t="shared" si="56"/>
        <v>6949.7222222222181</v>
      </c>
      <c r="G90" s="21">
        <f t="shared" si="5"/>
        <v>1063.9225000000001</v>
      </c>
      <c r="H90" s="17">
        <f t="shared" si="9"/>
        <v>0</v>
      </c>
      <c r="I90" s="17">
        <f t="shared" si="6"/>
        <v>0</v>
      </c>
      <c r="J90" s="17">
        <f t="shared" si="10"/>
        <v>0</v>
      </c>
      <c r="K90" s="17">
        <f t="shared" si="11"/>
        <v>0</v>
      </c>
      <c r="L90" s="17">
        <f t="shared" si="12"/>
        <v>0</v>
      </c>
      <c r="M90" s="17">
        <f t="shared" si="13"/>
        <v>0</v>
      </c>
      <c r="N90" s="17">
        <f t="shared" si="57"/>
        <v>0</v>
      </c>
      <c r="O90" s="17">
        <f t="shared" si="15"/>
        <v>0</v>
      </c>
      <c r="P90" s="17">
        <f t="shared" si="16"/>
        <v>0</v>
      </c>
      <c r="Q90" s="17">
        <f t="shared" si="17"/>
        <v>0</v>
      </c>
      <c r="R90" s="17">
        <f t="shared" si="18"/>
        <v>0</v>
      </c>
      <c r="S90" s="17">
        <f t="shared" si="19"/>
        <v>0</v>
      </c>
      <c r="T90" s="17">
        <f t="shared" si="20"/>
        <v>0</v>
      </c>
      <c r="U90" s="17">
        <f t="shared" si="21"/>
        <v>0</v>
      </c>
      <c r="V90" s="17">
        <f t="shared" si="22"/>
        <v>0</v>
      </c>
      <c r="W90" s="17">
        <f t="shared" si="23"/>
        <v>0</v>
      </c>
      <c r="X90" s="17">
        <f t="shared" si="67"/>
        <v>0</v>
      </c>
      <c r="Y90" s="17">
        <f t="shared" si="25"/>
        <v>0</v>
      </c>
      <c r="Z90" s="17">
        <f t="shared" si="26"/>
        <v>0</v>
      </c>
      <c r="AA90" s="17">
        <f t="shared" si="27"/>
        <v>0</v>
      </c>
      <c r="AB90" s="18">
        <f t="shared" si="28"/>
        <v>10.697612008063404</v>
      </c>
      <c r="AC90" s="18">
        <f t="shared" si="59"/>
        <v>10.697612008063404</v>
      </c>
      <c r="AD90" s="18">
        <f t="shared" si="30"/>
        <v>10.697612008063404</v>
      </c>
      <c r="AE90" s="18">
        <f t="shared" si="31"/>
        <v>10.697612008063404</v>
      </c>
      <c r="AF90" s="18">
        <f t="shared" si="32"/>
        <v>10.876402180899953</v>
      </c>
      <c r="AG90" s="18">
        <f t="shared" si="33"/>
        <v>10.727410370202868</v>
      </c>
      <c r="AH90" s="18">
        <f t="shared" si="34"/>
        <v>10.727410370202868</v>
      </c>
      <c r="AI90" s="18">
        <f t="shared" si="35"/>
        <v>10.727410370202868</v>
      </c>
      <c r="AJ90" s="18">
        <f t="shared" si="36"/>
        <v>10.727410370202787</v>
      </c>
      <c r="AK90" s="18">
        <f t="shared" si="37"/>
        <v>10.727410370202765</v>
      </c>
      <c r="AL90" s="18">
        <f t="shared" si="38"/>
        <v>10.727410370202868</v>
      </c>
      <c r="AM90" s="18">
        <f t="shared" si="39"/>
        <v>10.727410370202868</v>
      </c>
      <c r="AN90" s="18">
        <f t="shared" si="40"/>
        <v>10.727410370202868</v>
      </c>
      <c r="AO90" s="18">
        <f t="shared" si="41"/>
        <v>10.727410370202868</v>
      </c>
      <c r="AP90" s="18">
        <f t="shared" si="42"/>
        <v>10.727410370202868</v>
      </c>
      <c r="AQ90" s="18">
        <f t="shared" si="43"/>
        <v>10.727410370202705</v>
      </c>
      <c r="AR90" s="18">
        <f t="shared" si="68"/>
        <v>10.727410370202868</v>
      </c>
      <c r="AS90" s="18">
        <f t="shared" si="66"/>
        <v>10.727410370202868</v>
      </c>
      <c r="AT90" s="18">
        <f t="shared" si="65"/>
        <v>10.727410370202868</v>
      </c>
      <c r="AU90" s="18">
        <f t="shared" si="64"/>
        <v>10.727410370202868</v>
      </c>
      <c r="AV90" s="18"/>
    </row>
    <row r="91" spans="1:48" x14ac:dyDescent="0.2">
      <c r="A91" s="68" t="s">
        <v>11</v>
      </c>
      <c r="B91" s="104">
        <v>21</v>
      </c>
      <c r="C91" s="21">
        <f>'[1]hypothetical grid'!AT22</f>
        <v>0</v>
      </c>
      <c r="D91" s="22">
        <f t="shared" si="55"/>
        <v>4255.6900000000005</v>
      </c>
      <c r="E91" s="22">
        <f>'[1]hypothetical grid'!AZ22</f>
        <v>49.861111111111242</v>
      </c>
      <c r="F91" s="22">
        <f t="shared" si="56"/>
        <v>6999.5833333333294</v>
      </c>
      <c r="G91" s="22">
        <f t="shared" si="5"/>
        <v>1063.9225000000001</v>
      </c>
      <c r="H91" s="17">
        <f t="shared" si="9"/>
        <v>0</v>
      </c>
      <c r="I91" s="17">
        <f t="shared" si="6"/>
        <v>0</v>
      </c>
      <c r="J91" s="17">
        <f t="shared" si="10"/>
        <v>0</v>
      </c>
      <c r="K91" s="17">
        <f t="shared" si="11"/>
        <v>0</v>
      </c>
      <c r="L91" s="17">
        <f t="shared" si="12"/>
        <v>0</v>
      </c>
      <c r="M91" s="17">
        <f t="shared" si="13"/>
        <v>0</v>
      </c>
      <c r="N91" s="17">
        <f t="shared" si="57"/>
        <v>0</v>
      </c>
      <c r="O91" s="17">
        <f t="shared" si="15"/>
        <v>0</v>
      </c>
      <c r="P91" s="17">
        <f t="shared" si="16"/>
        <v>0</v>
      </c>
      <c r="Q91" s="17">
        <f t="shared" si="17"/>
        <v>0</v>
      </c>
      <c r="R91" s="17">
        <f t="shared" si="18"/>
        <v>0</v>
      </c>
      <c r="S91" s="17">
        <f t="shared" si="19"/>
        <v>0</v>
      </c>
      <c r="T91" s="17">
        <f t="shared" si="20"/>
        <v>0</v>
      </c>
      <c r="U91" s="17">
        <f t="shared" si="21"/>
        <v>0</v>
      </c>
      <c r="V91" s="17">
        <f t="shared" si="22"/>
        <v>0</v>
      </c>
      <c r="W91" s="17">
        <f t="shared" si="23"/>
        <v>0</v>
      </c>
      <c r="X91" s="17">
        <f t="shared" si="67"/>
        <v>0</v>
      </c>
      <c r="Y91" s="17">
        <f t="shared" si="25"/>
        <v>0</v>
      </c>
      <c r="Z91" s="17">
        <f t="shared" si="26"/>
        <v>0</v>
      </c>
      <c r="AA91" s="17">
        <f t="shared" si="27"/>
        <v>0</v>
      </c>
      <c r="AB91" s="18">
        <f t="shared" si="28"/>
        <v>9.9051963037624091</v>
      </c>
      <c r="AC91" s="18">
        <f t="shared" si="59"/>
        <v>9.9051963037624091</v>
      </c>
      <c r="AD91" s="18">
        <f t="shared" si="30"/>
        <v>9.9051963037624091</v>
      </c>
      <c r="AE91" s="18">
        <f t="shared" si="31"/>
        <v>10.07074276009255</v>
      </c>
      <c r="AF91" s="18">
        <f t="shared" si="32"/>
        <v>9.9327873798174693</v>
      </c>
      <c r="AG91" s="18">
        <f t="shared" si="33"/>
        <v>9.9327873798174693</v>
      </c>
      <c r="AH91" s="18">
        <f t="shared" si="34"/>
        <v>9.9327873798174693</v>
      </c>
      <c r="AI91" s="18">
        <f t="shared" si="35"/>
        <v>9.9327873798173947</v>
      </c>
      <c r="AJ91" s="18">
        <f t="shared" si="36"/>
        <v>9.9327873798173751</v>
      </c>
      <c r="AK91" s="18">
        <f t="shared" si="37"/>
        <v>9.9327873798174693</v>
      </c>
      <c r="AL91" s="18">
        <f t="shared" si="38"/>
        <v>9.9327873798174693</v>
      </c>
      <c r="AM91" s="18">
        <f t="shared" si="39"/>
        <v>9.9327873798174693</v>
      </c>
      <c r="AN91" s="18">
        <f t="shared" si="40"/>
        <v>9.9327873798174693</v>
      </c>
      <c r="AO91" s="18">
        <f t="shared" si="41"/>
        <v>9.9327873798174693</v>
      </c>
      <c r="AP91" s="18">
        <f t="shared" si="42"/>
        <v>9.9327873798173183</v>
      </c>
      <c r="AQ91" s="18">
        <f t="shared" si="43"/>
        <v>9.9327873798174693</v>
      </c>
      <c r="AR91" s="18">
        <f t="shared" si="68"/>
        <v>9.9327873798174693</v>
      </c>
      <c r="AS91" s="18">
        <f t="shared" si="66"/>
        <v>9.9327873798174693</v>
      </c>
      <c r="AT91" s="18">
        <f t="shared" si="65"/>
        <v>9.9327873798174693</v>
      </c>
      <c r="AU91" s="18">
        <f t="shared" si="64"/>
        <v>9.9327873798174888</v>
      </c>
      <c r="AV91" s="18"/>
    </row>
    <row r="92" spans="1:48" x14ac:dyDescent="0.2">
      <c r="A92" s="68" t="s">
        <v>11</v>
      </c>
      <c r="B92" s="104">
        <v>22</v>
      </c>
      <c r="C92" s="21">
        <f>'[1]hypothetical grid'!AT23</f>
        <v>0</v>
      </c>
      <c r="D92" s="22">
        <f t="shared" si="55"/>
        <v>4255.6900000000005</v>
      </c>
      <c r="E92" s="22">
        <f>'[1]hypothetical grid'!AZ23</f>
        <v>49.861111111111242</v>
      </c>
      <c r="F92" s="22">
        <f t="shared" si="56"/>
        <v>7049.4444444444407</v>
      </c>
      <c r="G92" s="22">
        <f t="shared" si="5"/>
        <v>1063.9225000000001</v>
      </c>
      <c r="H92" s="17">
        <f t="shared" si="9"/>
        <v>0</v>
      </c>
      <c r="I92" s="17">
        <f t="shared" si="6"/>
        <v>0</v>
      </c>
      <c r="J92" s="17">
        <f t="shared" si="10"/>
        <v>0</v>
      </c>
      <c r="K92" s="17">
        <f t="shared" si="11"/>
        <v>0</v>
      </c>
      <c r="L92" s="17">
        <f t="shared" si="12"/>
        <v>0</v>
      </c>
      <c r="M92" s="17">
        <f t="shared" si="13"/>
        <v>0</v>
      </c>
      <c r="N92" s="17">
        <f t="shared" si="57"/>
        <v>0</v>
      </c>
      <c r="O92" s="17">
        <f t="shared" si="15"/>
        <v>0</v>
      </c>
      <c r="P92" s="17">
        <f t="shared" si="16"/>
        <v>0</v>
      </c>
      <c r="Q92" s="17">
        <f t="shared" si="17"/>
        <v>0</v>
      </c>
      <c r="R92" s="17">
        <f t="shared" si="18"/>
        <v>0</v>
      </c>
      <c r="S92" s="17">
        <f t="shared" si="19"/>
        <v>0</v>
      </c>
      <c r="T92" s="17">
        <f t="shared" si="20"/>
        <v>0</v>
      </c>
      <c r="U92" s="17">
        <f t="shared" si="21"/>
        <v>0</v>
      </c>
      <c r="V92" s="17">
        <f t="shared" si="22"/>
        <v>0</v>
      </c>
      <c r="W92" s="17">
        <f t="shared" si="23"/>
        <v>0</v>
      </c>
      <c r="X92" s="17">
        <f t="shared" si="67"/>
        <v>0</v>
      </c>
      <c r="Y92" s="17">
        <f t="shared" si="25"/>
        <v>0</v>
      </c>
      <c r="Z92" s="17">
        <f t="shared" si="26"/>
        <v>0</v>
      </c>
      <c r="AA92" s="17">
        <f t="shared" si="27"/>
        <v>0</v>
      </c>
      <c r="AB92" s="18">
        <f t="shared" si="28"/>
        <v>9.1714780590392664</v>
      </c>
      <c r="AC92" s="18">
        <f t="shared" si="59"/>
        <v>9.1714780590392664</v>
      </c>
      <c r="AD92" s="18">
        <f t="shared" si="30"/>
        <v>9.3247618149005067</v>
      </c>
      <c r="AE92" s="18">
        <f t="shared" si="31"/>
        <v>9.1970253516828411</v>
      </c>
      <c r="AF92" s="18">
        <f t="shared" si="32"/>
        <v>9.1970253516828411</v>
      </c>
      <c r="AG92" s="18">
        <f t="shared" si="33"/>
        <v>9.1970253516828411</v>
      </c>
      <c r="AH92" s="18">
        <f t="shared" si="34"/>
        <v>9.1970253516827718</v>
      </c>
      <c r="AI92" s="18">
        <f t="shared" si="35"/>
        <v>9.197025351682754</v>
      </c>
      <c r="AJ92" s="18">
        <f t="shared" si="36"/>
        <v>9.1970253516828411</v>
      </c>
      <c r="AK92" s="18">
        <f t="shared" si="37"/>
        <v>9.1970253516828411</v>
      </c>
      <c r="AL92" s="18">
        <f t="shared" si="38"/>
        <v>9.1970253516828411</v>
      </c>
      <c r="AM92" s="18">
        <f t="shared" si="39"/>
        <v>9.1970253516828411</v>
      </c>
      <c r="AN92" s="18">
        <f t="shared" si="40"/>
        <v>9.1970253516828411</v>
      </c>
      <c r="AO92" s="18">
        <f t="shared" si="41"/>
        <v>9.1970253516827007</v>
      </c>
      <c r="AP92" s="18">
        <f t="shared" si="42"/>
        <v>9.1970253516828411</v>
      </c>
      <c r="AQ92" s="18">
        <f t="shared" si="43"/>
        <v>9.1970253516828411</v>
      </c>
      <c r="AR92" s="18">
        <f t="shared" si="68"/>
        <v>9.1970253516828411</v>
      </c>
      <c r="AS92" s="18">
        <f t="shared" si="66"/>
        <v>9.1970253516828411</v>
      </c>
      <c r="AT92" s="18">
        <f t="shared" si="65"/>
        <v>9.1970253516828588</v>
      </c>
      <c r="AU92" s="18">
        <f t="shared" si="64"/>
        <v>4.291945164118629</v>
      </c>
      <c r="AV92" s="18"/>
    </row>
    <row r="93" spans="1:48" x14ac:dyDescent="0.2">
      <c r="A93" s="68" t="s">
        <v>11</v>
      </c>
      <c r="B93" s="104">
        <v>23</v>
      </c>
      <c r="C93" s="21">
        <f>'[1]hypothetical grid'!AT24</f>
        <v>0</v>
      </c>
      <c r="D93" s="22">
        <f t="shared" si="55"/>
        <v>4255.6900000000005</v>
      </c>
      <c r="E93" s="22">
        <f>'[1]hypothetical grid'!AZ24</f>
        <v>49.861111111111242</v>
      </c>
      <c r="F93" s="22">
        <f t="shared" si="56"/>
        <v>7099.305555555552</v>
      </c>
      <c r="G93" s="22">
        <f t="shared" si="5"/>
        <v>1063.9225000000001</v>
      </c>
      <c r="H93" s="17">
        <f t="shared" si="9"/>
        <v>0</v>
      </c>
      <c r="I93" s="17">
        <f t="shared" si="6"/>
        <v>0</v>
      </c>
      <c r="J93" s="17">
        <f t="shared" si="10"/>
        <v>0</v>
      </c>
      <c r="K93" s="17">
        <f t="shared" si="11"/>
        <v>0</v>
      </c>
      <c r="L93" s="17">
        <f t="shared" si="12"/>
        <v>0</v>
      </c>
      <c r="M93" s="17">
        <f t="shared" si="13"/>
        <v>0</v>
      </c>
      <c r="N93" s="17">
        <f t="shared" si="57"/>
        <v>0</v>
      </c>
      <c r="O93" s="17">
        <f t="shared" si="15"/>
        <v>0</v>
      </c>
      <c r="P93" s="17">
        <f t="shared" si="16"/>
        <v>0</v>
      </c>
      <c r="Q93" s="17">
        <f t="shared" si="17"/>
        <v>0</v>
      </c>
      <c r="R93" s="17">
        <f t="shared" si="18"/>
        <v>0</v>
      </c>
      <c r="S93" s="17">
        <f t="shared" si="19"/>
        <v>0</v>
      </c>
      <c r="T93" s="17">
        <f t="shared" si="20"/>
        <v>0</v>
      </c>
      <c r="U93" s="17">
        <f t="shared" si="21"/>
        <v>0</v>
      </c>
      <c r="V93" s="17">
        <f t="shared" si="22"/>
        <v>0</v>
      </c>
      <c r="W93" s="17">
        <f t="shared" si="23"/>
        <v>0</v>
      </c>
      <c r="X93" s="17">
        <f t="shared" si="67"/>
        <v>0</v>
      </c>
      <c r="Y93" s="17">
        <f t="shared" si="25"/>
        <v>0</v>
      </c>
      <c r="Z93" s="17">
        <f t="shared" si="26"/>
        <v>0</v>
      </c>
      <c r="AA93" s="17">
        <f t="shared" si="27"/>
        <v>0</v>
      </c>
      <c r="AB93" s="18">
        <f t="shared" si="28"/>
        <v>8.4921093139252477</v>
      </c>
      <c r="AC93" s="18">
        <f t="shared" si="59"/>
        <v>8.63403871750047</v>
      </c>
      <c r="AD93" s="18">
        <f t="shared" si="30"/>
        <v>8.5157642145211501</v>
      </c>
      <c r="AE93" s="18">
        <f t="shared" si="31"/>
        <v>8.5157642145211501</v>
      </c>
      <c r="AF93" s="18">
        <f t="shared" si="32"/>
        <v>8.5157642145211501</v>
      </c>
      <c r="AG93" s="18">
        <f t="shared" si="33"/>
        <v>8.5157642145210843</v>
      </c>
      <c r="AH93" s="18">
        <f t="shared" si="34"/>
        <v>8.5157642145210684</v>
      </c>
      <c r="AI93" s="18">
        <f t="shared" si="35"/>
        <v>8.5157642145211501</v>
      </c>
      <c r="AJ93" s="18">
        <f t="shared" si="36"/>
        <v>8.5157642145211501</v>
      </c>
      <c r="AK93" s="18">
        <f t="shared" si="37"/>
        <v>8.5157642145211501</v>
      </c>
      <c r="AL93" s="18">
        <f t="shared" si="38"/>
        <v>8.5157642145211501</v>
      </c>
      <c r="AM93" s="18">
        <f t="shared" si="39"/>
        <v>8.5157642145211501</v>
      </c>
      <c r="AN93" s="18">
        <f t="shared" si="40"/>
        <v>8.5157642145210204</v>
      </c>
      <c r="AO93" s="18">
        <f t="shared" si="41"/>
        <v>8.5157642145211501</v>
      </c>
      <c r="AP93" s="18">
        <f t="shared" si="42"/>
        <v>8.5157642145211501</v>
      </c>
      <c r="AQ93" s="18">
        <f t="shared" si="43"/>
        <v>8.5157642145211501</v>
      </c>
      <c r="AR93" s="18">
        <f t="shared" si="68"/>
        <v>8.5157642145211501</v>
      </c>
      <c r="AS93" s="18">
        <f t="shared" si="66"/>
        <v>8.5157642145211643</v>
      </c>
      <c r="AT93" s="18">
        <f t="shared" si="65"/>
        <v>3.9740233001098417</v>
      </c>
      <c r="AU93" s="18">
        <f t="shared" si="64"/>
        <v>3.9740233001098417</v>
      </c>
      <c r="AV93" s="18"/>
    </row>
    <row r="94" spans="1:48" x14ac:dyDescent="0.2">
      <c r="A94" s="68" t="s">
        <v>11</v>
      </c>
      <c r="B94" s="104">
        <v>24</v>
      </c>
      <c r="C94" s="21">
        <f>'[1]hypothetical grid'!AT25</f>
        <v>0</v>
      </c>
      <c r="D94" s="22">
        <f t="shared" si="55"/>
        <v>4255.6900000000005</v>
      </c>
      <c r="E94" s="22">
        <f>'[1]hypothetical grid'!AZ25</f>
        <v>50.694444444443818</v>
      </c>
      <c r="F94" s="22">
        <f t="shared" si="56"/>
        <v>7149.9999999999955</v>
      </c>
      <c r="G94" s="22">
        <f t="shared" si="5"/>
        <v>1063.9225000000001</v>
      </c>
      <c r="H94" s="17">
        <f t="shared" si="9"/>
        <v>0</v>
      </c>
      <c r="I94" s="17">
        <f t="shared" si="6"/>
        <v>0</v>
      </c>
      <c r="J94" s="17">
        <f t="shared" si="10"/>
        <v>0</v>
      </c>
      <c r="K94" s="17">
        <f t="shared" si="11"/>
        <v>0</v>
      </c>
      <c r="L94" s="17">
        <f t="shared" si="12"/>
        <v>0</v>
      </c>
      <c r="M94" s="17">
        <f t="shared" si="13"/>
        <v>0</v>
      </c>
      <c r="N94" s="17">
        <f t="shared" si="57"/>
        <v>0</v>
      </c>
      <c r="O94" s="17">
        <f t="shared" si="15"/>
        <v>0</v>
      </c>
      <c r="P94" s="17">
        <f t="shared" si="16"/>
        <v>0</v>
      </c>
      <c r="Q94" s="17">
        <f t="shared" si="17"/>
        <v>0</v>
      </c>
      <c r="R94" s="17">
        <f t="shared" si="18"/>
        <v>0</v>
      </c>
      <c r="S94" s="17">
        <f t="shared" si="19"/>
        <v>0</v>
      </c>
      <c r="T94" s="17">
        <f t="shared" si="20"/>
        <v>0</v>
      </c>
      <c r="U94" s="17">
        <f t="shared" si="21"/>
        <v>0</v>
      </c>
      <c r="V94" s="17">
        <f t="shared" si="22"/>
        <v>0</v>
      </c>
      <c r="W94" s="17">
        <f t="shared" si="23"/>
        <v>0</v>
      </c>
      <c r="X94" s="17">
        <f t="shared" si="67"/>
        <v>0</v>
      </c>
      <c r="Y94" s="17">
        <f t="shared" si="25"/>
        <v>0</v>
      </c>
      <c r="Z94" s="17">
        <f t="shared" si="26"/>
        <v>0</v>
      </c>
      <c r="AA94" s="17">
        <f t="shared" si="27"/>
        <v>0</v>
      </c>
      <c r="AB94" s="18">
        <f t="shared" si="28"/>
        <v>7.9944802939819164</v>
      </c>
      <c r="AC94" s="18">
        <f t="shared" si="59"/>
        <v>7.8849668652973603</v>
      </c>
      <c r="AD94" s="18">
        <f t="shared" si="30"/>
        <v>7.8849668652973603</v>
      </c>
      <c r="AE94" s="18">
        <f t="shared" si="31"/>
        <v>7.8849668652973603</v>
      </c>
      <c r="AF94" s="18">
        <f t="shared" si="32"/>
        <v>7.8849668652973008</v>
      </c>
      <c r="AG94" s="18">
        <f t="shared" si="33"/>
        <v>7.8849668652972849</v>
      </c>
      <c r="AH94" s="18">
        <f t="shared" si="34"/>
        <v>7.8849668652973603</v>
      </c>
      <c r="AI94" s="18">
        <f t="shared" si="35"/>
        <v>7.8849668652973603</v>
      </c>
      <c r="AJ94" s="18">
        <f t="shared" si="36"/>
        <v>7.8849668652973603</v>
      </c>
      <c r="AK94" s="18">
        <f t="shared" si="37"/>
        <v>7.8849668652973603</v>
      </c>
      <c r="AL94" s="18">
        <f t="shared" si="38"/>
        <v>7.8849668652973603</v>
      </c>
      <c r="AM94" s="18">
        <f t="shared" si="39"/>
        <v>7.8849668652972404</v>
      </c>
      <c r="AN94" s="18">
        <f t="shared" si="40"/>
        <v>7.8849668652973603</v>
      </c>
      <c r="AO94" s="18">
        <f t="shared" si="41"/>
        <v>7.8849668652973603</v>
      </c>
      <c r="AP94" s="18">
        <f t="shared" si="42"/>
        <v>7.8849668652973603</v>
      </c>
      <c r="AQ94" s="18">
        <f t="shared" si="43"/>
        <v>7.8849668652973603</v>
      </c>
      <c r="AR94" s="18">
        <f t="shared" si="68"/>
        <v>7.8849668652973746</v>
      </c>
      <c r="AS94" s="18">
        <f t="shared" si="66"/>
        <v>3.6796512038054088</v>
      </c>
      <c r="AT94" s="18">
        <f t="shared" si="65"/>
        <v>3.6796512038054088</v>
      </c>
      <c r="AU94" s="18">
        <f t="shared" si="64"/>
        <v>3.6796512038054088</v>
      </c>
      <c r="AV94" s="18"/>
    </row>
    <row r="95" spans="1:48" x14ac:dyDescent="0.2">
      <c r="A95" s="68" t="s">
        <v>11</v>
      </c>
      <c r="B95" s="104">
        <v>25</v>
      </c>
      <c r="C95" s="22"/>
      <c r="D95" s="22">
        <f t="shared" si="55"/>
        <v>4255.6900000000005</v>
      </c>
      <c r="E95" s="22">
        <f>'[1]hypothetical grid'!AZ26</f>
        <v>50.000000000000192</v>
      </c>
      <c r="F95" s="22">
        <f t="shared" si="56"/>
        <v>7199.9999999999955</v>
      </c>
      <c r="G95" s="22">
        <f t="shared" ref="G95:G158" si="69">D95*0.25</f>
        <v>1063.9225000000001</v>
      </c>
      <c r="H95" s="17">
        <f t="shared" si="9"/>
        <v>0</v>
      </c>
      <c r="I95" s="17">
        <f t="shared" ref="I95:I158" si="70">$C96/(1.08)^$B95</f>
        <v>0</v>
      </c>
      <c r="J95" s="17">
        <f t="shared" si="10"/>
        <v>0</v>
      </c>
      <c r="K95" s="17">
        <f t="shared" si="11"/>
        <v>0</v>
      </c>
      <c r="L95" s="17">
        <f t="shared" si="12"/>
        <v>0</v>
      </c>
      <c r="M95" s="17">
        <f t="shared" si="13"/>
        <v>0</v>
      </c>
      <c r="N95" s="17">
        <f>$C101/(1.08)^$B95</f>
        <v>0</v>
      </c>
      <c r="O95" s="17">
        <f t="shared" si="15"/>
        <v>0</v>
      </c>
      <c r="P95" s="17">
        <f t="shared" si="16"/>
        <v>0</v>
      </c>
      <c r="Q95" s="17">
        <f t="shared" si="17"/>
        <v>0</v>
      </c>
      <c r="R95" s="17">
        <f t="shared" si="18"/>
        <v>0</v>
      </c>
      <c r="S95" s="17">
        <f t="shared" si="19"/>
        <v>0</v>
      </c>
      <c r="T95" s="17">
        <f t="shared" si="20"/>
        <v>0</v>
      </c>
      <c r="U95" s="17">
        <f t="shared" si="21"/>
        <v>0</v>
      </c>
      <c r="V95" s="17">
        <f t="shared" si="22"/>
        <v>0</v>
      </c>
      <c r="W95" s="17">
        <f t="shared" si="23"/>
        <v>0</v>
      </c>
      <c r="X95" s="17">
        <f t="shared" si="67"/>
        <v>0</v>
      </c>
      <c r="Y95" s="17">
        <f t="shared" si="25"/>
        <v>0</v>
      </c>
      <c r="Z95" s="17">
        <f t="shared" si="26"/>
        <v>0</v>
      </c>
      <c r="AA95" s="17">
        <f t="shared" si="27"/>
        <v>0</v>
      </c>
      <c r="AB95" s="18">
        <f t="shared" si="28"/>
        <v>7.3008952456457026</v>
      </c>
      <c r="AC95" s="18">
        <f t="shared" si="59"/>
        <v>7.3008952456457026</v>
      </c>
      <c r="AD95" s="18">
        <f t="shared" si="30"/>
        <v>7.3008952456457026</v>
      </c>
      <c r="AE95" s="18">
        <f t="shared" si="31"/>
        <v>7.3008952456456484</v>
      </c>
      <c r="AF95" s="18">
        <f t="shared" si="32"/>
        <v>7.3008952456456333</v>
      </c>
      <c r="AG95" s="18">
        <f t="shared" si="33"/>
        <v>7.3008952456457026</v>
      </c>
      <c r="AH95" s="18">
        <f t="shared" si="34"/>
        <v>7.3008952456457026</v>
      </c>
      <c r="AI95" s="18">
        <f t="shared" si="35"/>
        <v>7.3008952456457026</v>
      </c>
      <c r="AJ95" s="18">
        <f t="shared" si="36"/>
        <v>7.3008952456457026</v>
      </c>
      <c r="AK95" s="18">
        <f t="shared" si="37"/>
        <v>7.3008952456457026</v>
      </c>
      <c r="AL95" s="18">
        <f t="shared" si="38"/>
        <v>7.3008952456455916</v>
      </c>
      <c r="AM95" s="18">
        <f t="shared" si="39"/>
        <v>7.3008952456457026</v>
      </c>
      <c r="AN95" s="18">
        <f t="shared" si="40"/>
        <v>7.3008952456457026</v>
      </c>
      <c r="AO95" s="18">
        <f t="shared" si="41"/>
        <v>7.3008952456457026</v>
      </c>
      <c r="AP95" s="18">
        <f t="shared" si="42"/>
        <v>7.3008952456457026</v>
      </c>
      <c r="AQ95" s="18">
        <f t="shared" si="43"/>
        <v>7.3008952456457168</v>
      </c>
      <c r="AR95" s="18">
        <f t="shared" si="68"/>
        <v>3.4070844479679705</v>
      </c>
      <c r="AS95" s="18">
        <f t="shared" si="66"/>
        <v>3.4070844479679705</v>
      </c>
      <c r="AT95" s="18">
        <f t="shared" si="65"/>
        <v>3.4070844479679705</v>
      </c>
      <c r="AU95" s="18">
        <f t="shared" si="64"/>
        <v>3.4070844479680038</v>
      </c>
      <c r="AV95" s="18"/>
    </row>
    <row r="96" spans="1:48" x14ac:dyDescent="0.2">
      <c r="A96" s="68" t="s">
        <v>11</v>
      </c>
      <c r="B96" s="104">
        <v>26</v>
      </c>
      <c r="C96" s="22"/>
      <c r="D96" s="22">
        <f t="shared" si="55"/>
        <v>4255.6900000000005</v>
      </c>
      <c r="E96" s="22">
        <f>'[1]hypothetical grid'!AZ27</f>
        <v>50.000000000000192</v>
      </c>
      <c r="F96" s="22">
        <f t="shared" si="56"/>
        <v>7249.9999999999955</v>
      </c>
      <c r="G96" s="22">
        <f t="shared" si="69"/>
        <v>1063.9225000000001</v>
      </c>
      <c r="H96" s="17">
        <f t="shared" ref="H96:H110" si="71">$C96/(1.08)^$B96</f>
        <v>0</v>
      </c>
      <c r="I96" s="17">
        <f t="shared" si="70"/>
        <v>0</v>
      </c>
      <c r="J96" s="17">
        <f t="shared" ref="J96:J110" si="72">$C98/(1.08)^$B96</f>
        <v>0</v>
      </c>
      <c r="K96" s="17">
        <f t="shared" ref="K96:K110" si="73">$C99/(1.08)^$B96</f>
        <v>0</v>
      </c>
      <c r="L96" s="17">
        <f t="shared" ref="L96:L110" si="74">$C100/(1.08)^$B96</f>
        <v>0</v>
      </c>
      <c r="M96" s="17">
        <f t="shared" ref="M96:M110" si="75">$C101/(1.08)^$B96</f>
        <v>0</v>
      </c>
      <c r="N96" s="17">
        <f t="shared" ref="N96:N110" si="76">$C102/(1.08)^$B96</f>
        <v>0</v>
      </c>
      <c r="O96" s="17">
        <f t="shared" ref="O96:O110" si="77">$C103/(1.08)^$B96</f>
        <v>0</v>
      </c>
      <c r="P96" s="17">
        <f t="shared" ref="P96:P110" si="78">$C104/(1.08)^$B96</f>
        <v>0</v>
      </c>
      <c r="Q96" s="17">
        <f t="shared" ref="Q96:Q110" si="79">$C105/(1.08)^$B96</f>
        <v>0</v>
      </c>
      <c r="R96" s="17">
        <f t="shared" ref="R96:R110" si="80">$C106/(1.08)^$B96</f>
        <v>0</v>
      </c>
      <c r="S96" s="17">
        <f t="shared" ref="S96:S110" si="81">$C107/(1.08)^$B96</f>
        <v>0</v>
      </c>
      <c r="T96" s="17">
        <f t="shared" ref="T96:T110" si="82">$C108/(1.08)^$B96</f>
        <v>0</v>
      </c>
      <c r="U96" s="17">
        <f t="shared" ref="U96:U110" si="83">$C109/(1.08)^$B96</f>
        <v>0</v>
      </c>
      <c r="V96" s="17">
        <f t="shared" ref="V96:V110" si="84">$C110/(1.08)^$B96</f>
        <v>0</v>
      </c>
      <c r="W96" s="17">
        <f t="shared" ref="W96:W110" si="85">$C111/(1.08)^$B96</f>
        <v>0</v>
      </c>
      <c r="X96" s="17">
        <f t="shared" si="67"/>
        <v>0</v>
      </c>
      <c r="Y96" s="17">
        <f t="shared" ref="Y96:Y110" si="86">$C113/(1.08)^$B96</f>
        <v>0</v>
      </c>
      <c r="Z96" s="17">
        <f t="shared" ref="Z96:Z110" si="87">$C114/(1.08)^$B96</f>
        <v>0</v>
      </c>
      <c r="AA96" s="17">
        <f t="shared" ref="AA96:AA110" si="88">$C115/(1.08)^$B96</f>
        <v>0</v>
      </c>
      <c r="AB96" s="18">
        <f t="shared" ref="AB96:AB110" si="89">$E96/(1.08)^$B96</f>
        <v>6.7600881904126888</v>
      </c>
      <c r="AC96" s="18">
        <f t="shared" si="59"/>
        <v>6.7600881904126888</v>
      </c>
      <c r="AD96" s="18">
        <f t="shared" ref="AD96:AD110" si="90">$E98/(1.08)^$B96</f>
        <v>6.7600881904126373</v>
      </c>
      <c r="AE96" s="18">
        <f t="shared" ref="AE96:AE110" si="91">$E99/(1.08)^$B96</f>
        <v>6.760088190412624</v>
      </c>
      <c r="AF96" s="18">
        <f t="shared" ref="AF96:AF110" si="92">$E100/(1.08)^$B96</f>
        <v>6.7600881904126888</v>
      </c>
      <c r="AG96" s="18">
        <f t="shared" ref="AG96:AG110" si="93">$E101/(1.08)^$B96</f>
        <v>6.7600881904126888</v>
      </c>
      <c r="AH96" s="18">
        <f t="shared" ref="AH96:AH110" si="94">$E102/(1.08)^$B96</f>
        <v>6.7600881904126888</v>
      </c>
      <c r="AI96" s="18">
        <f t="shared" ref="AI96:AI110" si="95">$E103/(1.08)^$B96</f>
        <v>6.7600881904126888</v>
      </c>
      <c r="AJ96" s="18">
        <f t="shared" ref="AJ96:AJ110" si="96">$E104/(1.08)^$B96</f>
        <v>6.7600881904126888</v>
      </c>
      <c r="AK96" s="18">
        <f t="shared" ref="AK96:AK110" si="97">$E105/(1.08)^$B96</f>
        <v>6.7600881904125858</v>
      </c>
      <c r="AL96" s="18">
        <f t="shared" ref="AL96:AL110" si="98">$E106/(1.08)^$B96</f>
        <v>6.7600881904126888</v>
      </c>
      <c r="AM96" s="18">
        <f t="shared" ref="AM96:AM110" si="99">$E107/(1.08)^$B96</f>
        <v>6.7600881904126888</v>
      </c>
      <c r="AN96" s="18">
        <f t="shared" ref="AN96:AN110" si="100">$E108/(1.08)^$B96</f>
        <v>6.7600881904126888</v>
      </c>
      <c r="AO96" s="18">
        <f t="shared" ref="AO96:AO110" si="101">$E109/(1.08)^$B96</f>
        <v>6.7600881904126888</v>
      </c>
      <c r="AP96" s="18">
        <f t="shared" ref="AP96:AP110" si="102">$E110/(1.08)^$B96</f>
        <v>6.7600881904127013</v>
      </c>
      <c r="AQ96" s="18">
        <f t="shared" ref="AQ96:AQ110" si="103">$E111/(1.08)^$B96</f>
        <v>3.1547078221925657</v>
      </c>
      <c r="AR96" s="18">
        <f t="shared" si="68"/>
        <v>3.1547078221925657</v>
      </c>
      <c r="AS96" s="18">
        <f t="shared" si="66"/>
        <v>3.1547078221925657</v>
      </c>
      <c r="AT96" s="18">
        <f t="shared" si="65"/>
        <v>3.1547078221925964</v>
      </c>
      <c r="AU96" s="18">
        <f t="shared" si="64"/>
        <v>3.1547078221925964</v>
      </c>
      <c r="AV96" s="18"/>
    </row>
    <row r="97" spans="1:48" x14ac:dyDescent="0.2">
      <c r="A97" s="68" t="s">
        <v>11</v>
      </c>
      <c r="B97" s="104">
        <v>27</v>
      </c>
      <c r="C97" s="22"/>
      <c r="D97" s="22">
        <f t="shared" si="55"/>
        <v>4255.6900000000005</v>
      </c>
      <c r="E97" s="22">
        <f>'[1]hypothetical grid'!AZ28</f>
        <v>50.000000000000192</v>
      </c>
      <c r="F97" s="22">
        <f t="shared" si="56"/>
        <v>7299.9999999999955</v>
      </c>
      <c r="G97" s="22">
        <f t="shared" si="69"/>
        <v>1063.9225000000001</v>
      </c>
      <c r="H97" s="17">
        <f t="shared" si="71"/>
        <v>0</v>
      </c>
      <c r="I97" s="17">
        <f t="shared" si="70"/>
        <v>0</v>
      </c>
      <c r="J97" s="17">
        <f t="shared" si="72"/>
        <v>0</v>
      </c>
      <c r="K97" s="17">
        <f t="shared" si="73"/>
        <v>0</v>
      </c>
      <c r="L97" s="17">
        <f t="shared" si="74"/>
        <v>0</v>
      </c>
      <c r="M97" s="17">
        <f t="shared" si="75"/>
        <v>0</v>
      </c>
      <c r="N97" s="17">
        <f t="shared" si="76"/>
        <v>0</v>
      </c>
      <c r="O97" s="17">
        <f t="shared" si="77"/>
        <v>0</v>
      </c>
      <c r="P97" s="17">
        <f t="shared" si="78"/>
        <v>0</v>
      </c>
      <c r="Q97" s="17">
        <f t="shared" si="79"/>
        <v>0</v>
      </c>
      <c r="R97" s="17">
        <f t="shared" si="80"/>
        <v>0</v>
      </c>
      <c r="S97" s="17">
        <f t="shared" si="81"/>
        <v>0</v>
      </c>
      <c r="T97" s="17">
        <f t="shared" si="82"/>
        <v>0</v>
      </c>
      <c r="U97" s="17">
        <f t="shared" si="83"/>
        <v>0</v>
      </c>
      <c r="V97" s="17">
        <f t="shared" si="84"/>
        <v>0</v>
      </c>
      <c r="W97" s="17">
        <f t="shared" si="85"/>
        <v>0</v>
      </c>
      <c r="X97" s="17">
        <f t="shared" si="67"/>
        <v>0</v>
      </c>
      <c r="Y97" s="17">
        <f t="shared" si="86"/>
        <v>0</v>
      </c>
      <c r="Z97" s="17">
        <f t="shared" si="87"/>
        <v>0</v>
      </c>
      <c r="AA97" s="17">
        <f t="shared" si="88"/>
        <v>0</v>
      </c>
      <c r="AB97" s="18">
        <f t="shared" si="89"/>
        <v>6.2593409170487853</v>
      </c>
      <c r="AC97" s="18">
        <f t="shared" si="59"/>
        <v>6.2593409170487382</v>
      </c>
      <c r="AD97" s="18">
        <f t="shared" si="90"/>
        <v>6.2593409170487257</v>
      </c>
      <c r="AE97" s="18">
        <f t="shared" si="91"/>
        <v>6.2593409170487853</v>
      </c>
      <c r="AF97" s="18">
        <f t="shared" si="92"/>
        <v>6.2593409170487853</v>
      </c>
      <c r="AG97" s="18">
        <f t="shared" si="93"/>
        <v>6.2593409170487853</v>
      </c>
      <c r="AH97" s="18">
        <f t="shared" si="94"/>
        <v>6.2593409170487853</v>
      </c>
      <c r="AI97" s="18">
        <f t="shared" si="95"/>
        <v>6.2593409170487853</v>
      </c>
      <c r="AJ97" s="18">
        <f t="shared" si="96"/>
        <v>6.2593409170486902</v>
      </c>
      <c r="AK97" s="18">
        <f t="shared" si="97"/>
        <v>6.2593409170487853</v>
      </c>
      <c r="AL97" s="18">
        <f t="shared" si="98"/>
        <v>6.2593409170487853</v>
      </c>
      <c r="AM97" s="18">
        <f t="shared" si="99"/>
        <v>6.2593409170487853</v>
      </c>
      <c r="AN97" s="18">
        <f t="shared" si="100"/>
        <v>6.2593409170487853</v>
      </c>
      <c r="AO97" s="18">
        <f t="shared" si="101"/>
        <v>6.2593409170487968</v>
      </c>
      <c r="AP97" s="18">
        <f t="shared" si="102"/>
        <v>2.9210257612894126</v>
      </c>
      <c r="AQ97" s="18">
        <f t="shared" si="103"/>
        <v>2.9210257612894126</v>
      </c>
      <c r="AR97" s="18">
        <f t="shared" si="68"/>
        <v>2.9210257612894126</v>
      </c>
      <c r="AS97" s="18">
        <f t="shared" si="66"/>
        <v>2.921025761289441</v>
      </c>
      <c r="AT97" s="18">
        <f t="shared" si="65"/>
        <v>2.921025761289441</v>
      </c>
      <c r="AU97" s="18">
        <f t="shared" si="64"/>
        <v>2.921025761289441</v>
      </c>
      <c r="AV97" s="18"/>
    </row>
    <row r="98" spans="1:48" x14ac:dyDescent="0.2">
      <c r="A98" s="68" t="s">
        <v>11</v>
      </c>
      <c r="B98" s="104">
        <v>28</v>
      </c>
      <c r="C98" s="22"/>
      <c r="D98" s="22">
        <f t="shared" si="55"/>
        <v>4255.6900000000005</v>
      </c>
      <c r="E98" s="22">
        <f>'[1]hypothetical grid'!AZ29</f>
        <v>49.999999999999815</v>
      </c>
      <c r="F98" s="22">
        <f t="shared" si="56"/>
        <v>7349.9999999999955</v>
      </c>
      <c r="G98" s="22">
        <f t="shared" si="69"/>
        <v>1063.9225000000001</v>
      </c>
      <c r="H98" s="17">
        <f t="shared" si="71"/>
        <v>0</v>
      </c>
      <c r="I98" s="17">
        <f t="shared" si="70"/>
        <v>0</v>
      </c>
      <c r="J98" s="17">
        <f t="shared" si="72"/>
        <v>0</v>
      </c>
      <c r="K98" s="17">
        <f t="shared" si="73"/>
        <v>0</v>
      </c>
      <c r="L98" s="17">
        <f t="shared" si="74"/>
        <v>0</v>
      </c>
      <c r="M98" s="17">
        <f t="shared" si="75"/>
        <v>0</v>
      </c>
      <c r="N98" s="17">
        <f t="shared" si="76"/>
        <v>0</v>
      </c>
      <c r="O98" s="17">
        <f t="shared" si="77"/>
        <v>0</v>
      </c>
      <c r="P98" s="17">
        <f t="shared" si="78"/>
        <v>0</v>
      </c>
      <c r="Q98" s="17">
        <f t="shared" si="79"/>
        <v>0</v>
      </c>
      <c r="R98" s="17">
        <f t="shared" si="80"/>
        <v>0</v>
      </c>
      <c r="S98" s="17">
        <f t="shared" si="81"/>
        <v>0</v>
      </c>
      <c r="T98" s="17">
        <f t="shared" si="82"/>
        <v>0</v>
      </c>
      <c r="U98" s="17">
        <f t="shared" si="83"/>
        <v>0</v>
      </c>
      <c r="V98" s="17">
        <f t="shared" si="84"/>
        <v>0</v>
      </c>
      <c r="W98" s="17">
        <f t="shared" si="85"/>
        <v>0</v>
      </c>
      <c r="X98" s="17">
        <f t="shared" si="67"/>
        <v>0</v>
      </c>
      <c r="Y98" s="17">
        <f t="shared" si="86"/>
        <v>0</v>
      </c>
      <c r="Z98" s="17">
        <f t="shared" si="87"/>
        <v>0</v>
      </c>
      <c r="AA98" s="17">
        <f t="shared" si="88"/>
        <v>0</v>
      </c>
      <c r="AB98" s="18">
        <f t="shared" si="89"/>
        <v>5.7956860343043877</v>
      </c>
      <c r="AC98" s="18">
        <f t="shared" si="59"/>
        <v>5.7956860343043761</v>
      </c>
      <c r="AD98" s="18">
        <f t="shared" si="90"/>
        <v>5.7956860343044312</v>
      </c>
      <c r="AE98" s="18">
        <f t="shared" si="91"/>
        <v>5.7956860343044312</v>
      </c>
      <c r="AF98" s="18">
        <f t="shared" si="92"/>
        <v>5.7956860343044312</v>
      </c>
      <c r="AG98" s="18">
        <f t="shared" si="93"/>
        <v>5.7956860343044312</v>
      </c>
      <c r="AH98" s="18">
        <f t="shared" si="94"/>
        <v>5.7956860343044312</v>
      </c>
      <c r="AI98" s="18">
        <f t="shared" si="95"/>
        <v>5.7956860343043424</v>
      </c>
      <c r="AJ98" s="18">
        <f t="shared" si="96"/>
        <v>5.7956860343044312</v>
      </c>
      <c r="AK98" s="18">
        <f t="shared" si="97"/>
        <v>5.7956860343044312</v>
      </c>
      <c r="AL98" s="18">
        <f t="shared" si="98"/>
        <v>5.7956860343044312</v>
      </c>
      <c r="AM98" s="18">
        <f t="shared" si="99"/>
        <v>5.7956860343044312</v>
      </c>
      <c r="AN98" s="18">
        <f t="shared" si="100"/>
        <v>5.7956860343044418</v>
      </c>
      <c r="AO98" s="18">
        <f t="shared" si="101"/>
        <v>2.7046534826753819</v>
      </c>
      <c r="AP98" s="18">
        <f t="shared" si="102"/>
        <v>2.7046534826753819</v>
      </c>
      <c r="AQ98" s="18">
        <f t="shared" si="103"/>
        <v>2.7046534826753819</v>
      </c>
      <c r="AR98" s="18">
        <f t="shared" si="68"/>
        <v>2.7046534826754085</v>
      </c>
      <c r="AS98" s="18">
        <f t="shared" si="66"/>
        <v>2.7046534826754085</v>
      </c>
      <c r="AT98" s="18">
        <f t="shared" si="65"/>
        <v>2.7046534826754085</v>
      </c>
      <c r="AU98" s="18">
        <f t="shared" si="64"/>
        <v>2.7046534826754085</v>
      </c>
      <c r="AV98" s="18"/>
    </row>
    <row r="99" spans="1:48" x14ac:dyDescent="0.2">
      <c r="A99" s="68" t="s">
        <v>11</v>
      </c>
      <c r="B99" s="104">
        <v>29</v>
      </c>
      <c r="C99" s="22"/>
      <c r="D99" s="22">
        <f t="shared" si="55"/>
        <v>4255.6900000000005</v>
      </c>
      <c r="E99" s="22">
        <f>'[1]hypothetical grid'!AZ30</f>
        <v>49.999999999999716</v>
      </c>
      <c r="F99" s="22">
        <f t="shared" si="56"/>
        <v>7399.9999999999955</v>
      </c>
      <c r="G99" s="22">
        <f t="shared" si="69"/>
        <v>1063.9225000000001</v>
      </c>
      <c r="H99" s="17">
        <f t="shared" si="71"/>
        <v>0</v>
      </c>
      <c r="I99" s="17">
        <f t="shared" si="70"/>
        <v>0</v>
      </c>
      <c r="J99" s="17">
        <f t="shared" si="72"/>
        <v>0</v>
      </c>
      <c r="K99" s="17">
        <f t="shared" si="73"/>
        <v>0</v>
      </c>
      <c r="L99" s="17">
        <f t="shared" si="74"/>
        <v>0</v>
      </c>
      <c r="M99" s="17">
        <f t="shared" si="75"/>
        <v>0</v>
      </c>
      <c r="N99" s="17">
        <f t="shared" si="76"/>
        <v>0</v>
      </c>
      <c r="O99" s="17">
        <f t="shared" si="77"/>
        <v>0</v>
      </c>
      <c r="P99" s="17">
        <f t="shared" si="78"/>
        <v>0</v>
      </c>
      <c r="Q99" s="17">
        <f t="shared" si="79"/>
        <v>0</v>
      </c>
      <c r="R99" s="17">
        <f t="shared" si="80"/>
        <v>0</v>
      </c>
      <c r="S99" s="17">
        <f t="shared" si="81"/>
        <v>0</v>
      </c>
      <c r="T99" s="17">
        <f t="shared" si="82"/>
        <v>0</v>
      </c>
      <c r="U99" s="17">
        <f t="shared" si="83"/>
        <v>0</v>
      </c>
      <c r="V99" s="17">
        <f t="shared" si="84"/>
        <v>0</v>
      </c>
      <c r="W99" s="17">
        <f t="shared" si="85"/>
        <v>0</v>
      </c>
      <c r="X99" s="17">
        <f t="shared" si="67"/>
        <v>0</v>
      </c>
      <c r="Y99" s="17">
        <f t="shared" si="86"/>
        <v>0</v>
      </c>
      <c r="Z99" s="17">
        <f t="shared" si="87"/>
        <v>0</v>
      </c>
      <c r="AA99" s="17">
        <f t="shared" si="88"/>
        <v>0</v>
      </c>
      <c r="AB99" s="18">
        <f t="shared" si="89"/>
        <v>5.366375957689236</v>
      </c>
      <c r="AC99" s="18">
        <f t="shared" si="59"/>
        <v>5.3663759576892875</v>
      </c>
      <c r="AD99" s="18">
        <f t="shared" si="90"/>
        <v>5.3663759576892875</v>
      </c>
      <c r="AE99" s="18">
        <f t="shared" si="91"/>
        <v>5.3663759576892875</v>
      </c>
      <c r="AF99" s="18">
        <f t="shared" si="92"/>
        <v>5.3663759576892875</v>
      </c>
      <c r="AG99" s="18">
        <f t="shared" si="93"/>
        <v>5.3663759576892875</v>
      </c>
      <c r="AH99" s="18">
        <f t="shared" si="94"/>
        <v>5.3663759576892058</v>
      </c>
      <c r="AI99" s="18">
        <f t="shared" si="95"/>
        <v>5.3663759576892875</v>
      </c>
      <c r="AJ99" s="18">
        <f t="shared" si="96"/>
        <v>5.3663759576892875</v>
      </c>
      <c r="AK99" s="18">
        <f t="shared" si="97"/>
        <v>5.3663759576892875</v>
      </c>
      <c r="AL99" s="18">
        <f t="shared" si="98"/>
        <v>5.3663759576892875</v>
      </c>
      <c r="AM99" s="18">
        <f t="shared" si="99"/>
        <v>5.3663759576892973</v>
      </c>
      <c r="AN99" s="18">
        <f t="shared" si="100"/>
        <v>2.5043087802549833</v>
      </c>
      <c r="AO99" s="18">
        <f t="shared" si="101"/>
        <v>2.5043087802549833</v>
      </c>
      <c r="AP99" s="18">
        <f t="shared" si="102"/>
        <v>2.5043087802549833</v>
      </c>
      <c r="AQ99" s="18">
        <f t="shared" si="103"/>
        <v>2.5043087802550077</v>
      </c>
      <c r="AR99" s="18">
        <f t="shared" si="68"/>
        <v>2.5043087802550077</v>
      </c>
      <c r="AS99" s="18">
        <f t="shared" si="66"/>
        <v>2.5043087802550077</v>
      </c>
      <c r="AT99" s="18">
        <f t="shared" si="65"/>
        <v>2.5043087802550077</v>
      </c>
      <c r="AU99" s="18">
        <f t="shared" si="64"/>
        <v>2.5043087802550077</v>
      </c>
      <c r="AV99" s="18"/>
    </row>
    <row r="100" spans="1:48" x14ac:dyDescent="0.2">
      <c r="A100" s="68" t="s">
        <v>11</v>
      </c>
      <c r="B100" s="104">
        <v>30</v>
      </c>
      <c r="C100" s="22"/>
      <c r="D100" s="22">
        <f t="shared" si="55"/>
        <v>4255.6900000000005</v>
      </c>
      <c r="E100" s="22">
        <f>'[1]hypothetical grid'!AZ31</f>
        <v>50.000000000000192</v>
      </c>
      <c r="F100" s="22">
        <f t="shared" si="56"/>
        <v>7449.9999999999955</v>
      </c>
      <c r="G100" s="22">
        <f t="shared" si="69"/>
        <v>1063.9225000000001</v>
      </c>
      <c r="H100" s="17">
        <f t="shared" si="71"/>
        <v>0</v>
      </c>
      <c r="I100" s="17">
        <f t="shared" si="70"/>
        <v>0</v>
      </c>
      <c r="J100" s="17">
        <f t="shared" si="72"/>
        <v>0</v>
      </c>
      <c r="K100" s="17">
        <f t="shared" si="73"/>
        <v>0</v>
      </c>
      <c r="L100" s="17">
        <f t="shared" si="74"/>
        <v>0</v>
      </c>
      <c r="M100" s="17">
        <f t="shared" si="75"/>
        <v>0</v>
      </c>
      <c r="N100" s="17">
        <f t="shared" si="76"/>
        <v>0</v>
      </c>
      <c r="O100" s="17">
        <f t="shared" si="77"/>
        <v>0</v>
      </c>
      <c r="P100" s="17">
        <f t="shared" si="78"/>
        <v>0</v>
      </c>
      <c r="Q100" s="17">
        <f t="shared" si="79"/>
        <v>0</v>
      </c>
      <c r="R100" s="17">
        <f t="shared" si="80"/>
        <v>0</v>
      </c>
      <c r="S100" s="17">
        <f t="shared" si="81"/>
        <v>0</v>
      </c>
      <c r="T100" s="17">
        <f t="shared" si="82"/>
        <v>0</v>
      </c>
      <c r="U100" s="17">
        <f t="shared" si="83"/>
        <v>0</v>
      </c>
      <c r="V100" s="17">
        <f t="shared" si="84"/>
        <v>0</v>
      </c>
      <c r="W100" s="17">
        <f t="shared" si="85"/>
        <v>0</v>
      </c>
      <c r="X100" s="17">
        <f t="shared" si="67"/>
        <v>0</v>
      </c>
      <c r="Y100" s="17">
        <f t="shared" si="86"/>
        <v>0</v>
      </c>
      <c r="Z100" s="17">
        <f t="shared" si="87"/>
        <v>0</v>
      </c>
      <c r="AA100" s="17">
        <f t="shared" si="88"/>
        <v>0</v>
      </c>
      <c r="AB100" s="18">
        <f t="shared" si="89"/>
        <v>4.9688666274900806</v>
      </c>
      <c r="AC100" s="18">
        <f>$E101/(1.08)^$B100</f>
        <v>4.9688666274900806</v>
      </c>
      <c r="AD100" s="18">
        <f t="shared" si="90"/>
        <v>4.9688666274900806</v>
      </c>
      <c r="AE100" s="18">
        <f t="shared" si="91"/>
        <v>4.9688666274900806</v>
      </c>
      <c r="AF100" s="18">
        <f t="shared" si="92"/>
        <v>4.9688666274900806</v>
      </c>
      <c r="AG100" s="18">
        <f t="shared" si="93"/>
        <v>4.9688666274900051</v>
      </c>
      <c r="AH100" s="18">
        <f t="shared" si="94"/>
        <v>4.9688666274900806</v>
      </c>
      <c r="AI100" s="18">
        <f t="shared" si="95"/>
        <v>4.9688666274900806</v>
      </c>
      <c r="AJ100" s="18">
        <f t="shared" si="96"/>
        <v>4.9688666274900806</v>
      </c>
      <c r="AK100" s="18">
        <f t="shared" si="97"/>
        <v>4.9688666274900806</v>
      </c>
      <c r="AL100" s="18">
        <f t="shared" si="98"/>
        <v>4.9688666274900894</v>
      </c>
      <c r="AM100" s="18">
        <f t="shared" si="99"/>
        <v>2.3188044261620213</v>
      </c>
      <c r="AN100" s="18">
        <f t="shared" si="100"/>
        <v>2.3188044261620213</v>
      </c>
      <c r="AO100" s="18">
        <f t="shared" si="101"/>
        <v>2.3188044261620213</v>
      </c>
      <c r="AP100" s="18">
        <f t="shared" si="102"/>
        <v>2.3188044261620435</v>
      </c>
      <c r="AQ100" s="18">
        <f t="shared" si="103"/>
        <v>2.3188044261620435</v>
      </c>
      <c r="AR100" s="18">
        <f t="shared" si="68"/>
        <v>2.3188044261620435</v>
      </c>
      <c r="AS100" s="18">
        <f t="shared" si="66"/>
        <v>2.3188044261620435</v>
      </c>
      <c r="AT100" s="18">
        <f t="shared" si="65"/>
        <v>2.3188044261620435</v>
      </c>
      <c r="AU100" s="18">
        <f t="shared" si="64"/>
        <v>2.3188044261620435</v>
      </c>
      <c r="AV100" s="18"/>
    </row>
    <row r="101" spans="1:48" x14ac:dyDescent="0.2">
      <c r="A101" s="68" t="s">
        <v>11</v>
      </c>
      <c r="B101" s="104">
        <v>31</v>
      </c>
      <c r="C101" s="22"/>
      <c r="D101" s="22">
        <f t="shared" si="55"/>
        <v>4255.6900000000005</v>
      </c>
      <c r="E101" s="22">
        <f>'[1]hypothetical grid'!AZ32</f>
        <v>50.000000000000192</v>
      </c>
      <c r="F101" s="22">
        <f t="shared" si="56"/>
        <v>7499.9999999999955</v>
      </c>
      <c r="G101" s="22">
        <f t="shared" si="69"/>
        <v>1063.9225000000001</v>
      </c>
      <c r="H101" s="17">
        <f t="shared" si="71"/>
        <v>0</v>
      </c>
      <c r="I101" s="17">
        <f t="shared" si="70"/>
        <v>0</v>
      </c>
      <c r="J101" s="17">
        <f t="shared" si="72"/>
        <v>0</v>
      </c>
      <c r="K101" s="17">
        <f t="shared" si="73"/>
        <v>0</v>
      </c>
      <c r="L101" s="17">
        <f t="shared" si="74"/>
        <v>0</v>
      </c>
      <c r="M101" s="17">
        <f t="shared" si="75"/>
        <v>0</v>
      </c>
      <c r="N101" s="17">
        <f t="shared" si="76"/>
        <v>0</v>
      </c>
      <c r="O101" s="17">
        <f t="shared" si="77"/>
        <v>0</v>
      </c>
      <c r="P101" s="17">
        <f t="shared" si="78"/>
        <v>0</v>
      </c>
      <c r="Q101" s="17">
        <f t="shared" si="79"/>
        <v>0</v>
      </c>
      <c r="R101" s="17">
        <f t="shared" si="80"/>
        <v>0</v>
      </c>
      <c r="S101" s="17">
        <f t="shared" si="81"/>
        <v>0</v>
      </c>
      <c r="T101" s="17">
        <f t="shared" si="82"/>
        <v>0</v>
      </c>
      <c r="U101" s="17">
        <f t="shared" si="83"/>
        <v>0</v>
      </c>
      <c r="V101" s="17">
        <f t="shared" si="84"/>
        <v>0</v>
      </c>
      <c r="W101" s="17">
        <f t="shared" si="85"/>
        <v>0</v>
      </c>
      <c r="X101" s="17">
        <f t="shared" si="67"/>
        <v>0</v>
      </c>
      <c r="Y101" s="17">
        <f t="shared" si="86"/>
        <v>0</v>
      </c>
      <c r="Z101" s="17">
        <f t="shared" si="87"/>
        <v>0</v>
      </c>
      <c r="AA101" s="17">
        <f t="shared" si="88"/>
        <v>0</v>
      </c>
      <c r="AB101" s="18">
        <f t="shared" si="89"/>
        <v>4.600802432861185</v>
      </c>
      <c r="AC101" s="18">
        <f t="shared" ref="AC101:AC110" si="104">$E102/(1.08)^$B101</f>
        <v>4.600802432861185</v>
      </c>
      <c r="AD101" s="18">
        <f t="shared" si="90"/>
        <v>4.600802432861185</v>
      </c>
      <c r="AE101" s="18">
        <f t="shared" si="91"/>
        <v>4.600802432861185</v>
      </c>
      <c r="AF101" s="18">
        <f t="shared" si="92"/>
        <v>4.6008024328611148</v>
      </c>
      <c r="AG101" s="18">
        <f t="shared" si="93"/>
        <v>4.600802432861185</v>
      </c>
      <c r="AH101" s="18">
        <f t="shared" si="94"/>
        <v>4.600802432861185</v>
      </c>
      <c r="AI101" s="18">
        <f t="shared" si="95"/>
        <v>4.600802432861185</v>
      </c>
      <c r="AJ101" s="18">
        <f t="shared" si="96"/>
        <v>4.600802432861185</v>
      </c>
      <c r="AK101" s="18">
        <f t="shared" si="97"/>
        <v>4.6008024328611938</v>
      </c>
      <c r="AL101" s="18">
        <f t="shared" si="98"/>
        <v>2.1470411353352046</v>
      </c>
      <c r="AM101" s="18">
        <f t="shared" si="99"/>
        <v>2.1470411353352046</v>
      </c>
      <c r="AN101" s="18">
        <f t="shared" si="100"/>
        <v>2.1470411353352046</v>
      </c>
      <c r="AO101" s="18">
        <f t="shared" si="101"/>
        <v>2.1470411353352254</v>
      </c>
      <c r="AP101" s="18">
        <f t="shared" si="102"/>
        <v>2.1470411353352254</v>
      </c>
      <c r="AQ101" s="18">
        <f t="shared" si="103"/>
        <v>2.1470411353352254</v>
      </c>
      <c r="AR101" s="18">
        <f t="shared" si="68"/>
        <v>2.1470411353352254</v>
      </c>
      <c r="AS101" s="18">
        <f t="shared" si="66"/>
        <v>2.1470411353352254</v>
      </c>
      <c r="AT101" s="18">
        <f t="shared" si="65"/>
        <v>2.1470411353352254</v>
      </c>
      <c r="AU101" s="18">
        <f t="shared" si="64"/>
        <v>2.1470411353352254</v>
      </c>
    </row>
    <row r="102" spans="1:48" x14ac:dyDescent="0.2">
      <c r="A102" s="68" t="s">
        <v>11</v>
      </c>
      <c r="B102" s="104">
        <v>32</v>
      </c>
      <c r="C102" s="22"/>
      <c r="D102" s="22">
        <f t="shared" si="55"/>
        <v>4255.6900000000005</v>
      </c>
      <c r="E102" s="22">
        <f>'[1]hypothetical grid'!AZ33</f>
        <v>50.000000000000192</v>
      </c>
      <c r="F102" s="22">
        <f t="shared" si="56"/>
        <v>7549.9999999999955</v>
      </c>
      <c r="G102" s="22">
        <f t="shared" si="69"/>
        <v>1063.9225000000001</v>
      </c>
      <c r="H102" s="17">
        <f t="shared" si="71"/>
        <v>0</v>
      </c>
      <c r="I102" s="17">
        <f t="shared" si="70"/>
        <v>0</v>
      </c>
      <c r="J102" s="17">
        <f t="shared" si="72"/>
        <v>0</v>
      </c>
      <c r="K102" s="17">
        <f t="shared" si="73"/>
        <v>0</v>
      </c>
      <c r="L102" s="17">
        <f t="shared" si="74"/>
        <v>0</v>
      </c>
      <c r="M102" s="17">
        <f t="shared" si="75"/>
        <v>0</v>
      </c>
      <c r="N102" s="17">
        <f t="shared" si="76"/>
        <v>0</v>
      </c>
      <c r="O102" s="17">
        <f t="shared" si="77"/>
        <v>0</v>
      </c>
      <c r="P102" s="17">
        <f t="shared" si="78"/>
        <v>0</v>
      </c>
      <c r="Q102" s="17">
        <f t="shared" si="79"/>
        <v>0</v>
      </c>
      <c r="R102" s="17">
        <f t="shared" si="80"/>
        <v>0</v>
      </c>
      <c r="S102" s="17">
        <f t="shared" si="81"/>
        <v>0</v>
      </c>
      <c r="T102" s="17">
        <f t="shared" si="82"/>
        <v>0</v>
      </c>
      <c r="U102" s="17">
        <f t="shared" si="83"/>
        <v>0</v>
      </c>
      <c r="V102" s="17">
        <f t="shared" si="84"/>
        <v>0</v>
      </c>
      <c r="W102" s="17">
        <f t="shared" si="85"/>
        <v>0</v>
      </c>
      <c r="X102" s="17">
        <f t="shared" si="67"/>
        <v>0</v>
      </c>
      <c r="Y102" s="17">
        <f t="shared" si="86"/>
        <v>0</v>
      </c>
      <c r="Z102" s="17">
        <f t="shared" si="87"/>
        <v>0</v>
      </c>
      <c r="AA102" s="17">
        <f t="shared" si="88"/>
        <v>0</v>
      </c>
      <c r="AB102" s="18">
        <f t="shared" si="89"/>
        <v>4.2600022526492456</v>
      </c>
      <c r="AC102" s="18">
        <f t="shared" si="104"/>
        <v>4.2600022526492456</v>
      </c>
      <c r="AD102" s="18">
        <f t="shared" si="90"/>
        <v>4.2600022526492456</v>
      </c>
      <c r="AE102" s="18">
        <f t="shared" si="91"/>
        <v>4.2600022526491808</v>
      </c>
      <c r="AF102" s="18">
        <f t="shared" si="92"/>
        <v>4.2600022526492456</v>
      </c>
      <c r="AG102" s="18">
        <f t="shared" si="93"/>
        <v>4.2600022526492456</v>
      </c>
      <c r="AH102" s="18">
        <f t="shared" si="94"/>
        <v>4.2600022526492456</v>
      </c>
      <c r="AI102" s="18">
        <f t="shared" si="95"/>
        <v>4.2600022526492456</v>
      </c>
      <c r="AJ102" s="18">
        <f t="shared" si="96"/>
        <v>4.2600022526492536</v>
      </c>
      <c r="AK102" s="18">
        <f t="shared" si="97"/>
        <v>1.9880010512363004</v>
      </c>
      <c r="AL102" s="18">
        <f t="shared" si="98"/>
        <v>1.9880010512363004</v>
      </c>
      <c r="AM102" s="18">
        <f t="shared" si="99"/>
        <v>1.9880010512363004</v>
      </c>
      <c r="AN102" s="18">
        <f t="shared" si="100"/>
        <v>1.9880010512363198</v>
      </c>
      <c r="AO102" s="18">
        <f t="shared" si="101"/>
        <v>1.9880010512363198</v>
      </c>
      <c r="AP102" s="18">
        <f t="shared" si="102"/>
        <v>1.9880010512363198</v>
      </c>
      <c r="AQ102" s="18">
        <f t="shared" si="103"/>
        <v>1.9880010512363198</v>
      </c>
      <c r="AR102" s="18">
        <f t="shared" si="68"/>
        <v>1.9880010512363198</v>
      </c>
      <c r="AS102" s="18">
        <f t="shared" si="66"/>
        <v>1.9880010512363198</v>
      </c>
      <c r="AT102" s="18">
        <f t="shared" si="65"/>
        <v>1.9880010512363198</v>
      </c>
      <c r="AU102" s="18">
        <f t="shared" si="64"/>
        <v>1.9880010512363198</v>
      </c>
    </row>
    <row r="103" spans="1:48" x14ac:dyDescent="0.2">
      <c r="A103" s="68" t="s">
        <v>11</v>
      </c>
      <c r="B103" s="104">
        <v>33</v>
      </c>
      <c r="C103" s="22"/>
      <c r="D103" s="22">
        <f t="shared" si="55"/>
        <v>4255.6900000000005</v>
      </c>
      <c r="E103" s="22">
        <f>'[1]hypothetical grid'!AZ34</f>
        <v>50.000000000000192</v>
      </c>
      <c r="F103" s="22">
        <f t="shared" si="56"/>
        <v>7599.9999999999955</v>
      </c>
      <c r="G103" s="22">
        <f t="shared" si="69"/>
        <v>1063.9225000000001</v>
      </c>
      <c r="H103" s="17">
        <f t="shared" si="71"/>
        <v>0</v>
      </c>
      <c r="I103" s="17">
        <f t="shared" si="70"/>
        <v>0</v>
      </c>
      <c r="J103" s="17">
        <f t="shared" si="72"/>
        <v>0</v>
      </c>
      <c r="K103" s="17">
        <f t="shared" si="73"/>
        <v>0</v>
      </c>
      <c r="L103" s="17">
        <f t="shared" si="74"/>
        <v>0</v>
      </c>
      <c r="M103" s="17">
        <f t="shared" si="75"/>
        <v>0</v>
      </c>
      <c r="N103" s="17">
        <f t="shared" si="76"/>
        <v>0</v>
      </c>
      <c r="O103" s="17">
        <f t="shared" si="77"/>
        <v>0</v>
      </c>
      <c r="P103" s="17">
        <f t="shared" si="78"/>
        <v>0</v>
      </c>
      <c r="Q103" s="17">
        <f t="shared" si="79"/>
        <v>0</v>
      </c>
      <c r="R103" s="17">
        <f t="shared" si="80"/>
        <v>0</v>
      </c>
      <c r="S103" s="17">
        <f t="shared" si="81"/>
        <v>0</v>
      </c>
      <c r="T103" s="17">
        <f t="shared" si="82"/>
        <v>0</v>
      </c>
      <c r="U103" s="17">
        <f t="shared" si="83"/>
        <v>0</v>
      </c>
      <c r="V103" s="17">
        <f t="shared" si="84"/>
        <v>0</v>
      </c>
      <c r="W103" s="17">
        <f t="shared" si="85"/>
        <v>0</v>
      </c>
      <c r="X103" s="17">
        <f t="shared" si="67"/>
        <v>0</v>
      </c>
      <c r="Y103" s="17">
        <f t="shared" si="86"/>
        <v>0</v>
      </c>
      <c r="Z103" s="17">
        <f t="shared" si="87"/>
        <v>0</v>
      </c>
      <c r="AA103" s="17">
        <f t="shared" si="88"/>
        <v>9.5621272785854252</v>
      </c>
      <c r="AB103" s="18">
        <f t="shared" si="89"/>
        <v>3.9444465302307825</v>
      </c>
      <c r="AC103" s="18">
        <f t="shared" si="104"/>
        <v>3.9444465302307825</v>
      </c>
      <c r="AD103" s="18">
        <f t="shared" si="90"/>
        <v>3.9444465302307226</v>
      </c>
      <c r="AE103" s="18">
        <f t="shared" si="91"/>
        <v>3.9444465302307825</v>
      </c>
      <c r="AF103" s="18">
        <f t="shared" si="92"/>
        <v>3.9444465302307825</v>
      </c>
      <c r="AG103" s="18">
        <f t="shared" si="93"/>
        <v>3.9444465302307825</v>
      </c>
      <c r="AH103" s="18">
        <f t="shared" si="94"/>
        <v>3.9444465302307825</v>
      </c>
      <c r="AI103" s="18">
        <f t="shared" si="95"/>
        <v>3.9444465302307901</v>
      </c>
      <c r="AJ103" s="18">
        <f t="shared" si="96"/>
        <v>1.8407417141076856</v>
      </c>
      <c r="AK103" s="18">
        <f t="shared" si="97"/>
        <v>1.8407417141076856</v>
      </c>
      <c r="AL103" s="18">
        <f t="shared" si="98"/>
        <v>1.8407417141076856</v>
      </c>
      <c r="AM103" s="18">
        <f t="shared" si="99"/>
        <v>1.8407417141077034</v>
      </c>
      <c r="AN103" s="18">
        <f t="shared" si="100"/>
        <v>1.8407417141077034</v>
      </c>
      <c r="AO103" s="18">
        <f t="shared" si="101"/>
        <v>1.8407417141077034</v>
      </c>
      <c r="AP103" s="18">
        <f t="shared" si="102"/>
        <v>1.8407417141077034</v>
      </c>
      <c r="AQ103" s="18">
        <f t="shared" si="103"/>
        <v>1.8407417141077034</v>
      </c>
      <c r="AR103" s="18">
        <f t="shared" si="68"/>
        <v>1.8407417141077034</v>
      </c>
      <c r="AS103" s="18">
        <f t="shared" si="66"/>
        <v>1.8407417141077034</v>
      </c>
      <c r="AT103" s="18">
        <f t="shared" si="65"/>
        <v>1.8407417141077034</v>
      </c>
      <c r="AU103" s="18">
        <f t="shared" si="64"/>
        <v>3.6814834282152993</v>
      </c>
    </row>
    <row r="104" spans="1:48" x14ac:dyDescent="0.2">
      <c r="A104" s="68" t="s">
        <v>11</v>
      </c>
      <c r="B104" s="104">
        <v>34</v>
      </c>
      <c r="C104" s="22"/>
      <c r="D104" s="22">
        <f t="shared" si="55"/>
        <v>4255.6900000000005</v>
      </c>
      <c r="E104" s="22">
        <f>'[1]hypothetical grid'!AZ35</f>
        <v>50.000000000000192</v>
      </c>
      <c r="F104" s="22">
        <f t="shared" si="56"/>
        <v>7649.9999999999955</v>
      </c>
      <c r="G104" s="22">
        <f t="shared" si="69"/>
        <v>1063.9225000000001</v>
      </c>
      <c r="H104" s="17">
        <f t="shared" si="71"/>
        <v>0</v>
      </c>
      <c r="I104" s="17">
        <f t="shared" si="70"/>
        <v>0</v>
      </c>
      <c r="J104" s="17">
        <f t="shared" si="72"/>
        <v>0</v>
      </c>
      <c r="K104" s="17">
        <f t="shared" si="73"/>
        <v>0</v>
      </c>
      <c r="L104" s="17">
        <f t="shared" si="74"/>
        <v>0</v>
      </c>
      <c r="M104" s="17">
        <f t="shared" si="75"/>
        <v>0</v>
      </c>
      <c r="N104" s="17">
        <f t="shared" si="76"/>
        <v>0</v>
      </c>
      <c r="O104" s="17">
        <f t="shared" si="77"/>
        <v>0</v>
      </c>
      <c r="P104" s="17">
        <f t="shared" si="78"/>
        <v>0</v>
      </c>
      <c r="Q104" s="17">
        <f t="shared" si="79"/>
        <v>0</v>
      </c>
      <c r="R104" s="17">
        <f t="shared" si="80"/>
        <v>0</v>
      </c>
      <c r="S104" s="17">
        <f t="shared" si="81"/>
        <v>0</v>
      </c>
      <c r="T104" s="17">
        <f t="shared" si="82"/>
        <v>0</v>
      </c>
      <c r="U104" s="17">
        <f t="shared" si="83"/>
        <v>0</v>
      </c>
      <c r="V104" s="17">
        <f t="shared" si="84"/>
        <v>0</v>
      </c>
      <c r="W104" s="17">
        <f t="shared" si="85"/>
        <v>0</v>
      </c>
      <c r="X104" s="17">
        <f t="shared" si="67"/>
        <v>0</v>
      </c>
      <c r="Y104" s="17">
        <f t="shared" si="86"/>
        <v>0</v>
      </c>
      <c r="Z104" s="17">
        <f t="shared" si="87"/>
        <v>8.8538215542457639</v>
      </c>
      <c r="AA104" s="17">
        <f t="shared" si="88"/>
        <v>0</v>
      </c>
      <c r="AB104" s="18">
        <f t="shared" si="89"/>
        <v>3.6522653057692431</v>
      </c>
      <c r="AC104" s="18">
        <f t="shared" si="104"/>
        <v>3.6522653057691876</v>
      </c>
      <c r="AD104" s="18">
        <f t="shared" si="90"/>
        <v>3.6522653057692431</v>
      </c>
      <c r="AE104" s="18">
        <f t="shared" si="91"/>
        <v>3.6522653057692431</v>
      </c>
      <c r="AF104" s="18">
        <f t="shared" si="92"/>
        <v>3.6522653057692431</v>
      </c>
      <c r="AG104" s="18">
        <f t="shared" si="93"/>
        <v>3.6522653057692431</v>
      </c>
      <c r="AH104" s="18">
        <f t="shared" si="94"/>
        <v>3.6522653057692498</v>
      </c>
      <c r="AI104" s="18">
        <f t="shared" si="95"/>
        <v>1.7043904760256348</v>
      </c>
      <c r="AJ104" s="18">
        <f t="shared" si="96"/>
        <v>1.7043904760256348</v>
      </c>
      <c r="AK104" s="18">
        <f t="shared" si="97"/>
        <v>1.7043904760256348</v>
      </c>
      <c r="AL104" s="18">
        <f t="shared" si="98"/>
        <v>1.7043904760256514</v>
      </c>
      <c r="AM104" s="18">
        <f t="shared" si="99"/>
        <v>1.7043904760256514</v>
      </c>
      <c r="AN104" s="18">
        <f t="shared" si="100"/>
        <v>1.7043904760256514</v>
      </c>
      <c r="AO104" s="18">
        <f t="shared" si="101"/>
        <v>1.7043904760256514</v>
      </c>
      <c r="AP104" s="18">
        <f t="shared" si="102"/>
        <v>1.7043904760256514</v>
      </c>
      <c r="AQ104" s="18">
        <f t="shared" si="103"/>
        <v>1.7043904760256514</v>
      </c>
      <c r="AR104" s="18">
        <f t="shared" si="68"/>
        <v>1.7043904760256514</v>
      </c>
      <c r="AS104" s="18">
        <f t="shared" si="66"/>
        <v>1.7043904760256514</v>
      </c>
      <c r="AT104" s="18">
        <f t="shared" si="65"/>
        <v>3.4087809520512029</v>
      </c>
      <c r="AU104" s="18">
        <f t="shared" si="64"/>
        <v>4.8696870743589606</v>
      </c>
    </row>
    <row r="105" spans="1:48" x14ac:dyDescent="0.2">
      <c r="A105" s="68" t="s">
        <v>11</v>
      </c>
      <c r="B105" s="104">
        <v>35</v>
      </c>
      <c r="C105" s="22"/>
      <c r="D105" s="22">
        <f t="shared" si="55"/>
        <v>4255.6900000000005</v>
      </c>
      <c r="E105" s="22">
        <f>'[1]hypothetical grid'!AZ36</f>
        <v>49.999999999999432</v>
      </c>
      <c r="F105" s="22">
        <f t="shared" si="56"/>
        <v>7699.9999999999945</v>
      </c>
      <c r="G105" s="22">
        <f t="shared" si="69"/>
        <v>1063.9225000000001</v>
      </c>
      <c r="H105" s="17">
        <f t="shared" si="71"/>
        <v>0</v>
      </c>
      <c r="I105" s="17">
        <f t="shared" si="70"/>
        <v>0</v>
      </c>
      <c r="J105" s="17">
        <f t="shared" si="72"/>
        <v>0</v>
      </c>
      <c r="K105" s="17">
        <f t="shared" si="73"/>
        <v>0</v>
      </c>
      <c r="L105" s="17">
        <f t="shared" si="74"/>
        <v>0</v>
      </c>
      <c r="M105" s="17">
        <f t="shared" si="75"/>
        <v>0</v>
      </c>
      <c r="N105" s="17">
        <f t="shared" si="76"/>
        <v>0</v>
      </c>
      <c r="O105" s="17">
        <f t="shared" si="77"/>
        <v>0</v>
      </c>
      <c r="P105" s="17">
        <f t="shared" si="78"/>
        <v>0</v>
      </c>
      <c r="Q105" s="17">
        <f t="shared" si="79"/>
        <v>0</v>
      </c>
      <c r="R105" s="17">
        <f t="shared" si="80"/>
        <v>0</v>
      </c>
      <c r="S105" s="17">
        <f t="shared" si="81"/>
        <v>0</v>
      </c>
      <c r="T105" s="17">
        <f t="shared" si="82"/>
        <v>0</v>
      </c>
      <c r="U105" s="17">
        <f t="shared" si="83"/>
        <v>0</v>
      </c>
      <c r="V105" s="17">
        <f t="shared" si="84"/>
        <v>0</v>
      </c>
      <c r="W105" s="17">
        <f t="shared" si="85"/>
        <v>0</v>
      </c>
      <c r="X105" s="17">
        <f t="shared" si="67"/>
        <v>0</v>
      </c>
      <c r="Y105" s="17">
        <f t="shared" si="86"/>
        <v>8.19798292059793</v>
      </c>
      <c r="Z105" s="17">
        <f t="shared" si="87"/>
        <v>0</v>
      </c>
      <c r="AA105" s="17">
        <f t="shared" si="88"/>
        <v>0</v>
      </c>
      <c r="AB105" s="18">
        <f t="shared" si="89"/>
        <v>3.3817271349714697</v>
      </c>
      <c r="AC105" s="18">
        <f t="shared" si="104"/>
        <v>3.3817271349715212</v>
      </c>
      <c r="AD105" s="18">
        <f t="shared" si="90"/>
        <v>3.3817271349715212</v>
      </c>
      <c r="AE105" s="18">
        <f t="shared" si="91"/>
        <v>3.3817271349715212</v>
      </c>
      <c r="AF105" s="18">
        <f t="shared" si="92"/>
        <v>3.3817271349715212</v>
      </c>
      <c r="AG105" s="18">
        <f t="shared" si="93"/>
        <v>3.3817271349715274</v>
      </c>
      <c r="AH105" s="18">
        <f t="shared" si="94"/>
        <v>1.5781393296533655</v>
      </c>
      <c r="AI105" s="18">
        <f t="shared" si="95"/>
        <v>1.5781393296533655</v>
      </c>
      <c r="AJ105" s="18">
        <f t="shared" si="96"/>
        <v>1.5781393296533655</v>
      </c>
      <c r="AK105" s="18">
        <f t="shared" si="97"/>
        <v>1.5781393296533808</v>
      </c>
      <c r="AL105" s="18">
        <f t="shared" si="98"/>
        <v>1.5781393296533808</v>
      </c>
      <c r="AM105" s="18">
        <f t="shared" si="99"/>
        <v>1.5781393296533808</v>
      </c>
      <c r="AN105" s="18">
        <f t="shared" si="100"/>
        <v>1.5781393296533808</v>
      </c>
      <c r="AO105" s="18">
        <f t="shared" si="101"/>
        <v>1.5781393296533808</v>
      </c>
      <c r="AP105" s="18">
        <f t="shared" si="102"/>
        <v>1.5781393296533808</v>
      </c>
      <c r="AQ105" s="18">
        <f t="shared" si="103"/>
        <v>1.5781393296533808</v>
      </c>
      <c r="AR105" s="18">
        <f t="shared" si="68"/>
        <v>1.5781393296533808</v>
      </c>
      <c r="AS105" s="18">
        <f t="shared" si="66"/>
        <v>3.1562786593066692</v>
      </c>
      <c r="AT105" s="18">
        <f t="shared" si="65"/>
        <v>4.5089695132953338</v>
      </c>
      <c r="AU105" s="18">
        <f t="shared" si="64"/>
        <v>4.5089695132953338</v>
      </c>
    </row>
    <row r="106" spans="1:48" x14ac:dyDescent="0.2">
      <c r="A106" s="68" t="s">
        <v>11</v>
      </c>
      <c r="B106" s="104">
        <v>36</v>
      </c>
      <c r="C106" s="22"/>
      <c r="D106" s="22">
        <f t="shared" si="55"/>
        <v>4255.6900000000005</v>
      </c>
      <c r="E106" s="22">
        <f>'[1]hypothetical grid'!AZ37</f>
        <v>50.000000000000192</v>
      </c>
      <c r="F106" s="22">
        <f t="shared" si="56"/>
        <v>7749.9999999999945</v>
      </c>
      <c r="G106" s="22">
        <f t="shared" si="69"/>
        <v>1063.9225000000001</v>
      </c>
      <c r="H106" s="17">
        <f t="shared" si="71"/>
        <v>0</v>
      </c>
      <c r="I106" s="17">
        <f t="shared" si="70"/>
        <v>0</v>
      </c>
      <c r="J106" s="17">
        <f t="shared" si="72"/>
        <v>0</v>
      </c>
      <c r="K106" s="17">
        <f t="shared" si="73"/>
        <v>0</v>
      </c>
      <c r="L106" s="17">
        <f t="shared" si="74"/>
        <v>0</v>
      </c>
      <c r="M106" s="17">
        <f t="shared" si="75"/>
        <v>0</v>
      </c>
      <c r="N106" s="17">
        <f t="shared" si="76"/>
        <v>0</v>
      </c>
      <c r="O106" s="17">
        <f t="shared" si="77"/>
        <v>0</v>
      </c>
      <c r="P106" s="17">
        <f t="shared" si="78"/>
        <v>0</v>
      </c>
      <c r="Q106" s="17">
        <f t="shared" si="79"/>
        <v>0</v>
      </c>
      <c r="R106" s="17">
        <f t="shared" si="80"/>
        <v>0</v>
      </c>
      <c r="S106" s="17">
        <f t="shared" si="81"/>
        <v>0</v>
      </c>
      <c r="T106" s="17">
        <f t="shared" si="82"/>
        <v>0</v>
      </c>
      <c r="U106" s="17">
        <f t="shared" si="83"/>
        <v>0</v>
      </c>
      <c r="V106" s="17">
        <f t="shared" si="84"/>
        <v>0</v>
      </c>
      <c r="W106" s="17">
        <f t="shared" si="85"/>
        <v>0</v>
      </c>
      <c r="X106" s="17">
        <f t="shared" si="67"/>
        <v>7.5907249264795631</v>
      </c>
      <c r="Y106" s="17">
        <f t="shared" si="86"/>
        <v>0</v>
      </c>
      <c r="Z106" s="17">
        <f t="shared" si="87"/>
        <v>0</v>
      </c>
      <c r="AA106" s="17">
        <f t="shared" si="88"/>
        <v>0</v>
      </c>
      <c r="AB106" s="18">
        <f t="shared" si="89"/>
        <v>3.131228828677334</v>
      </c>
      <c r="AC106" s="18">
        <f t="shared" si="104"/>
        <v>3.131228828677334</v>
      </c>
      <c r="AD106" s="18">
        <f t="shared" si="90"/>
        <v>3.131228828677334</v>
      </c>
      <c r="AE106" s="18">
        <f t="shared" si="91"/>
        <v>3.131228828677334</v>
      </c>
      <c r="AF106" s="18">
        <f t="shared" si="92"/>
        <v>3.1312288286773398</v>
      </c>
      <c r="AG106" s="18">
        <f t="shared" si="93"/>
        <v>1.4612401200494121</v>
      </c>
      <c r="AH106" s="18">
        <f t="shared" si="94"/>
        <v>1.4612401200494121</v>
      </c>
      <c r="AI106" s="18">
        <f t="shared" si="95"/>
        <v>1.4612401200494121</v>
      </c>
      <c r="AJ106" s="18">
        <f t="shared" si="96"/>
        <v>1.4612401200494263</v>
      </c>
      <c r="AK106" s="18">
        <f t="shared" si="97"/>
        <v>1.4612401200494263</v>
      </c>
      <c r="AL106" s="18">
        <f t="shared" si="98"/>
        <v>1.4612401200494263</v>
      </c>
      <c r="AM106" s="18">
        <f t="shared" si="99"/>
        <v>1.4612401200494263</v>
      </c>
      <c r="AN106" s="18">
        <f t="shared" si="100"/>
        <v>1.4612401200494263</v>
      </c>
      <c r="AO106" s="18">
        <f t="shared" si="101"/>
        <v>1.4612401200494263</v>
      </c>
      <c r="AP106" s="18">
        <f t="shared" si="102"/>
        <v>1.4612401200494263</v>
      </c>
      <c r="AQ106" s="18">
        <f t="shared" si="103"/>
        <v>1.4612401200494263</v>
      </c>
      <c r="AR106" s="18">
        <f t="shared" si="68"/>
        <v>2.9224802400987673</v>
      </c>
      <c r="AS106" s="18">
        <f t="shared" si="66"/>
        <v>4.1749717715697532</v>
      </c>
      <c r="AT106" s="18">
        <f t="shared" si="65"/>
        <v>4.1749717715697532</v>
      </c>
      <c r="AU106" s="18">
        <f t="shared" si="64"/>
        <v>4.1749717715697532</v>
      </c>
    </row>
    <row r="107" spans="1:48" x14ac:dyDescent="0.2">
      <c r="A107" s="68" t="s">
        <v>11</v>
      </c>
      <c r="B107" s="104">
        <v>37</v>
      </c>
      <c r="C107" s="22"/>
      <c r="D107" s="22">
        <f t="shared" si="55"/>
        <v>4255.6900000000005</v>
      </c>
      <c r="E107" s="22">
        <f>'[1]hypothetical grid'!AZ38</f>
        <v>50.000000000000192</v>
      </c>
      <c r="F107" s="22">
        <f t="shared" si="56"/>
        <v>7799.9999999999945</v>
      </c>
      <c r="G107" s="22">
        <f t="shared" si="69"/>
        <v>1063.9225000000001</v>
      </c>
      <c r="H107" s="17">
        <f t="shared" si="71"/>
        <v>0</v>
      </c>
      <c r="I107" s="17">
        <f t="shared" si="70"/>
        <v>0</v>
      </c>
      <c r="J107" s="17">
        <f t="shared" si="72"/>
        <v>0</v>
      </c>
      <c r="K107" s="17">
        <f t="shared" si="73"/>
        <v>0</v>
      </c>
      <c r="L107" s="17">
        <f t="shared" si="74"/>
        <v>0</v>
      </c>
      <c r="M107" s="17">
        <f t="shared" si="75"/>
        <v>0</v>
      </c>
      <c r="N107" s="17">
        <f t="shared" si="76"/>
        <v>0</v>
      </c>
      <c r="O107" s="17">
        <f t="shared" si="77"/>
        <v>0</v>
      </c>
      <c r="P107" s="17">
        <f t="shared" si="78"/>
        <v>0</v>
      </c>
      <c r="Q107" s="17">
        <f t="shared" si="79"/>
        <v>0</v>
      </c>
      <c r="R107" s="17">
        <f t="shared" si="80"/>
        <v>0</v>
      </c>
      <c r="S107" s="17">
        <f t="shared" si="81"/>
        <v>0</v>
      </c>
      <c r="T107" s="17">
        <f t="shared" si="82"/>
        <v>0</v>
      </c>
      <c r="U107" s="17">
        <f t="shared" si="83"/>
        <v>0</v>
      </c>
      <c r="V107" s="17">
        <f t="shared" si="84"/>
        <v>0</v>
      </c>
      <c r="W107" s="17">
        <f t="shared" si="85"/>
        <v>7.0284490059995957</v>
      </c>
      <c r="X107" s="17">
        <f t="shared" si="67"/>
        <v>0</v>
      </c>
      <c r="Y107" s="17">
        <f t="shared" si="86"/>
        <v>0</v>
      </c>
      <c r="Z107" s="17">
        <f t="shared" si="87"/>
        <v>0</v>
      </c>
      <c r="AA107" s="17">
        <f t="shared" si="88"/>
        <v>0</v>
      </c>
      <c r="AB107" s="18">
        <f t="shared" si="89"/>
        <v>2.8992859524790129</v>
      </c>
      <c r="AC107" s="18">
        <f t="shared" si="104"/>
        <v>2.8992859524790129</v>
      </c>
      <c r="AD107" s="18">
        <f t="shared" si="90"/>
        <v>2.8992859524790129</v>
      </c>
      <c r="AE107" s="18">
        <f t="shared" si="91"/>
        <v>2.8992859524790182</v>
      </c>
      <c r="AF107" s="18">
        <f t="shared" si="92"/>
        <v>1.353000111156863</v>
      </c>
      <c r="AG107" s="18">
        <f t="shared" si="93"/>
        <v>1.353000111156863</v>
      </c>
      <c r="AH107" s="18">
        <f t="shared" si="94"/>
        <v>1.353000111156863</v>
      </c>
      <c r="AI107" s="18">
        <f t="shared" si="95"/>
        <v>1.3530001111568764</v>
      </c>
      <c r="AJ107" s="18">
        <f t="shared" si="96"/>
        <v>1.3530001111568764</v>
      </c>
      <c r="AK107" s="18">
        <f t="shared" si="97"/>
        <v>1.3530001111568764</v>
      </c>
      <c r="AL107" s="18">
        <f t="shared" si="98"/>
        <v>1.3530001111568764</v>
      </c>
      <c r="AM107" s="18">
        <f t="shared" si="99"/>
        <v>1.3530001111568764</v>
      </c>
      <c r="AN107" s="18">
        <f t="shared" si="100"/>
        <v>1.3530001111568764</v>
      </c>
      <c r="AO107" s="18">
        <f t="shared" si="101"/>
        <v>1.3530001111568764</v>
      </c>
      <c r="AP107" s="18">
        <f t="shared" si="102"/>
        <v>1.3530001111568764</v>
      </c>
      <c r="AQ107" s="18">
        <f t="shared" si="103"/>
        <v>2.7060002223136732</v>
      </c>
      <c r="AR107" s="18">
        <f t="shared" si="68"/>
        <v>3.8657146033053267</v>
      </c>
      <c r="AS107" s="18">
        <f t="shared" si="66"/>
        <v>3.8657146033053267</v>
      </c>
      <c r="AT107" s="18">
        <f t="shared" si="65"/>
        <v>3.8657146033053267</v>
      </c>
      <c r="AU107" s="18">
        <f t="shared" si="64"/>
        <v>3.8657146033053267</v>
      </c>
    </row>
    <row r="108" spans="1:48" x14ac:dyDescent="0.2">
      <c r="A108" s="68" t="s">
        <v>11</v>
      </c>
      <c r="B108" s="104">
        <v>38</v>
      </c>
      <c r="C108" s="22"/>
      <c r="D108" s="22">
        <f t="shared" si="55"/>
        <v>4255.6900000000005</v>
      </c>
      <c r="E108" s="22">
        <f>'[1]hypothetical grid'!AZ39</f>
        <v>50.000000000000192</v>
      </c>
      <c r="F108" s="22">
        <f t="shared" si="56"/>
        <v>7849.9999999999945</v>
      </c>
      <c r="G108" s="22">
        <f t="shared" si="69"/>
        <v>1063.9225000000001</v>
      </c>
      <c r="H108" s="17">
        <f t="shared" si="71"/>
        <v>0</v>
      </c>
      <c r="I108" s="17">
        <f t="shared" si="70"/>
        <v>0</v>
      </c>
      <c r="J108" s="17">
        <f t="shared" si="72"/>
        <v>0</v>
      </c>
      <c r="K108" s="17">
        <f t="shared" si="73"/>
        <v>0</v>
      </c>
      <c r="L108" s="17">
        <f t="shared" si="74"/>
        <v>0</v>
      </c>
      <c r="M108" s="17">
        <f t="shared" si="75"/>
        <v>0</v>
      </c>
      <c r="N108" s="17">
        <f t="shared" si="76"/>
        <v>0</v>
      </c>
      <c r="O108" s="17">
        <f t="shared" si="77"/>
        <v>0</v>
      </c>
      <c r="P108" s="17">
        <f t="shared" si="78"/>
        <v>0</v>
      </c>
      <c r="Q108" s="17">
        <f t="shared" si="79"/>
        <v>0</v>
      </c>
      <c r="R108" s="17">
        <f t="shared" si="80"/>
        <v>0</v>
      </c>
      <c r="S108" s="17">
        <f t="shared" si="81"/>
        <v>0</v>
      </c>
      <c r="T108" s="17">
        <f t="shared" si="82"/>
        <v>0</v>
      </c>
      <c r="U108" s="17">
        <f t="shared" si="83"/>
        <v>0</v>
      </c>
      <c r="V108" s="17">
        <f t="shared" si="84"/>
        <v>6.5078231537033284</v>
      </c>
      <c r="W108" s="17">
        <f t="shared" si="85"/>
        <v>0</v>
      </c>
      <c r="X108" s="17">
        <f t="shared" si="67"/>
        <v>0</v>
      </c>
      <c r="Y108" s="17">
        <f t="shared" si="86"/>
        <v>0</v>
      </c>
      <c r="Z108" s="17">
        <f t="shared" si="87"/>
        <v>0</v>
      </c>
      <c r="AA108" s="17">
        <f t="shared" si="88"/>
        <v>0</v>
      </c>
      <c r="AB108" s="18">
        <f t="shared" si="89"/>
        <v>2.6845240300731597</v>
      </c>
      <c r="AC108" s="18">
        <f t="shared" si="104"/>
        <v>2.6845240300731597</v>
      </c>
      <c r="AD108" s="18">
        <f t="shared" si="90"/>
        <v>2.6845240300731645</v>
      </c>
      <c r="AE108" s="18">
        <f t="shared" si="91"/>
        <v>1.252777880700799</v>
      </c>
      <c r="AF108" s="18">
        <f t="shared" si="92"/>
        <v>1.252777880700799</v>
      </c>
      <c r="AG108" s="18">
        <f t="shared" si="93"/>
        <v>1.252777880700799</v>
      </c>
      <c r="AH108" s="18">
        <f t="shared" si="94"/>
        <v>1.2527778807008112</v>
      </c>
      <c r="AI108" s="18">
        <f t="shared" si="95"/>
        <v>1.2527778807008112</v>
      </c>
      <c r="AJ108" s="18">
        <f t="shared" si="96"/>
        <v>1.2527778807008112</v>
      </c>
      <c r="AK108" s="18">
        <f t="shared" si="97"/>
        <v>1.2527778807008112</v>
      </c>
      <c r="AL108" s="18">
        <f t="shared" si="98"/>
        <v>1.2527778807008112</v>
      </c>
      <c r="AM108" s="18">
        <f t="shared" si="99"/>
        <v>1.2527778807008112</v>
      </c>
      <c r="AN108" s="18">
        <f t="shared" si="100"/>
        <v>1.2527778807008112</v>
      </c>
      <c r="AO108" s="18">
        <f t="shared" si="101"/>
        <v>1.2527778807008112</v>
      </c>
      <c r="AP108" s="18">
        <f t="shared" si="102"/>
        <v>2.5055557614015491</v>
      </c>
      <c r="AQ108" s="18">
        <f t="shared" si="103"/>
        <v>3.5793653734308579</v>
      </c>
      <c r="AR108" s="18">
        <f t="shared" si="68"/>
        <v>3.5793653734308579</v>
      </c>
      <c r="AS108" s="18">
        <f t="shared" si="66"/>
        <v>3.5793653734308579</v>
      </c>
      <c r="AT108" s="18">
        <f t="shared" si="65"/>
        <v>3.5793653734308579</v>
      </c>
      <c r="AU108" s="18">
        <f t="shared" si="64"/>
        <v>3.5793653734308579</v>
      </c>
    </row>
    <row r="109" spans="1:48" x14ac:dyDescent="0.2">
      <c r="A109" s="68" t="s">
        <v>11</v>
      </c>
      <c r="B109" s="104">
        <v>39</v>
      </c>
      <c r="C109" s="22"/>
      <c r="D109" s="22">
        <f t="shared" si="55"/>
        <v>4255.6900000000005</v>
      </c>
      <c r="E109" s="22">
        <f>'[1]hypothetical grid'!AZ40</f>
        <v>50.000000000000192</v>
      </c>
      <c r="F109" s="22">
        <f t="shared" si="56"/>
        <v>7899.9999999999945</v>
      </c>
      <c r="G109" s="22">
        <f t="shared" si="69"/>
        <v>1063.9225000000001</v>
      </c>
      <c r="H109" s="17">
        <f t="shared" si="71"/>
        <v>0</v>
      </c>
      <c r="I109" s="17">
        <f t="shared" si="70"/>
        <v>0</v>
      </c>
      <c r="J109" s="17">
        <f t="shared" si="72"/>
        <v>0</v>
      </c>
      <c r="K109" s="17">
        <f t="shared" si="73"/>
        <v>0</v>
      </c>
      <c r="L109" s="17">
        <f t="shared" si="74"/>
        <v>0</v>
      </c>
      <c r="M109" s="17">
        <f t="shared" si="75"/>
        <v>0</v>
      </c>
      <c r="N109" s="17">
        <f t="shared" si="76"/>
        <v>0</v>
      </c>
      <c r="O109" s="17">
        <f t="shared" si="77"/>
        <v>0</v>
      </c>
      <c r="P109" s="17">
        <f t="shared" si="78"/>
        <v>0</v>
      </c>
      <c r="Q109" s="17">
        <f t="shared" si="79"/>
        <v>0</v>
      </c>
      <c r="R109" s="17">
        <f t="shared" si="80"/>
        <v>0</v>
      </c>
      <c r="S109" s="17">
        <f t="shared" si="81"/>
        <v>0</v>
      </c>
      <c r="T109" s="17">
        <f t="shared" si="82"/>
        <v>0</v>
      </c>
      <c r="U109" s="17">
        <f t="shared" si="83"/>
        <v>6.0257621793549339</v>
      </c>
      <c r="V109" s="17">
        <f t="shared" si="84"/>
        <v>0</v>
      </c>
      <c r="W109" s="17">
        <f t="shared" si="85"/>
        <v>0</v>
      </c>
      <c r="X109" s="17">
        <f t="shared" si="67"/>
        <v>0</v>
      </c>
      <c r="Y109" s="17">
        <f t="shared" si="86"/>
        <v>0</v>
      </c>
      <c r="Z109" s="17">
        <f t="shared" si="87"/>
        <v>0</v>
      </c>
      <c r="AA109" s="17">
        <f t="shared" si="88"/>
        <v>4.1426182856665843</v>
      </c>
      <c r="AB109" s="18">
        <f t="shared" si="89"/>
        <v>2.4856703982158885</v>
      </c>
      <c r="AC109" s="18">
        <f t="shared" si="104"/>
        <v>2.4856703982158934</v>
      </c>
      <c r="AD109" s="18">
        <f t="shared" si="90"/>
        <v>1.1599795191674065</v>
      </c>
      <c r="AE109" s="18">
        <f t="shared" si="91"/>
        <v>1.1599795191674065</v>
      </c>
      <c r="AF109" s="18">
        <f t="shared" si="92"/>
        <v>1.1599795191674065</v>
      </c>
      <c r="AG109" s="18">
        <f t="shared" si="93"/>
        <v>1.1599795191674178</v>
      </c>
      <c r="AH109" s="18">
        <f t="shared" si="94"/>
        <v>1.1599795191674178</v>
      </c>
      <c r="AI109" s="18">
        <f t="shared" si="95"/>
        <v>1.1599795191674178</v>
      </c>
      <c r="AJ109" s="18">
        <f t="shared" si="96"/>
        <v>1.1599795191674178</v>
      </c>
      <c r="AK109" s="18">
        <f t="shared" si="97"/>
        <v>1.1599795191674178</v>
      </c>
      <c r="AL109" s="18">
        <f t="shared" si="98"/>
        <v>1.1599795191674178</v>
      </c>
      <c r="AM109" s="18">
        <f t="shared" si="99"/>
        <v>1.1599795191674178</v>
      </c>
      <c r="AN109" s="18">
        <f t="shared" si="100"/>
        <v>1.1599795191674178</v>
      </c>
      <c r="AO109" s="18">
        <f t="shared" si="101"/>
        <v>2.3199590383347677</v>
      </c>
      <c r="AP109" s="18">
        <f t="shared" si="102"/>
        <v>3.3142271976211646</v>
      </c>
      <c r="AQ109" s="18">
        <f t="shared" si="103"/>
        <v>3.3142271976211646</v>
      </c>
      <c r="AR109" s="18">
        <f t="shared" si="68"/>
        <v>3.3142271976211646</v>
      </c>
      <c r="AS109" s="18">
        <f t="shared" si="66"/>
        <v>3.3142271976211646</v>
      </c>
      <c r="AT109" s="18">
        <f t="shared" si="65"/>
        <v>3.3142271976211646</v>
      </c>
      <c r="AU109" s="18">
        <f t="shared" si="64"/>
        <v>3.3142271976212099</v>
      </c>
    </row>
    <row r="110" spans="1:48" x14ac:dyDescent="0.2">
      <c r="A110" s="68" t="s">
        <v>11</v>
      </c>
      <c r="B110" s="104">
        <v>40</v>
      </c>
      <c r="C110" s="22"/>
      <c r="D110" s="22">
        <f t="shared" si="55"/>
        <v>4255.6900000000005</v>
      </c>
      <c r="E110" s="22">
        <f>'[1]hypothetical grid'!AZ41</f>
        <v>50.000000000000284</v>
      </c>
      <c r="F110" s="22">
        <f t="shared" si="56"/>
        <v>7949.9999999999945</v>
      </c>
      <c r="G110" s="22">
        <f t="shared" si="69"/>
        <v>1063.9225000000001</v>
      </c>
      <c r="H110" s="17">
        <f t="shared" si="71"/>
        <v>0</v>
      </c>
      <c r="I110" s="17">
        <f t="shared" si="70"/>
        <v>0</v>
      </c>
      <c r="J110" s="17">
        <f t="shared" si="72"/>
        <v>0</v>
      </c>
      <c r="K110" s="17">
        <f t="shared" si="73"/>
        <v>0</v>
      </c>
      <c r="L110" s="17">
        <f t="shared" si="74"/>
        <v>0</v>
      </c>
      <c r="M110" s="17">
        <f t="shared" si="75"/>
        <v>0</v>
      </c>
      <c r="N110" s="17">
        <f t="shared" si="76"/>
        <v>0</v>
      </c>
      <c r="O110" s="17">
        <f t="shared" si="77"/>
        <v>0</v>
      </c>
      <c r="P110" s="17">
        <f t="shared" si="78"/>
        <v>0</v>
      </c>
      <c r="Q110" s="17">
        <f t="shared" si="79"/>
        <v>0</v>
      </c>
      <c r="R110" s="17">
        <f t="shared" si="80"/>
        <v>0</v>
      </c>
      <c r="S110" s="17">
        <f t="shared" si="81"/>
        <v>0</v>
      </c>
      <c r="T110" s="17">
        <f t="shared" si="82"/>
        <v>5.5794094253286417</v>
      </c>
      <c r="U110" s="17">
        <f t="shared" si="83"/>
        <v>0</v>
      </c>
      <c r="V110" s="17">
        <f t="shared" si="84"/>
        <v>0</v>
      </c>
      <c r="W110" s="17">
        <f t="shared" si="85"/>
        <v>0</v>
      </c>
      <c r="X110" s="17">
        <f t="shared" si="67"/>
        <v>0</v>
      </c>
      <c r="Y110" s="17">
        <f t="shared" si="86"/>
        <v>0</v>
      </c>
      <c r="Z110" s="17">
        <f t="shared" si="87"/>
        <v>3.8357576719135036</v>
      </c>
      <c r="AA110" s="17">
        <f t="shared" si="88"/>
        <v>0</v>
      </c>
      <c r="AB110" s="18">
        <f t="shared" si="89"/>
        <v>2.3015466650147158</v>
      </c>
      <c r="AC110" s="18">
        <f t="shared" si="104"/>
        <v>1.0740551103401912</v>
      </c>
      <c r="AD110" s="18">
        <f t="shared" si="90"/>
        <v>1.0740551103401912</v>
      </c>
      <c r="AE110" s="18">
        <f t="shared" si="91"/>
        <v>1.0740551103401912</v>
      </c>
      <c r="AF110" s="18">
        <f t="shared" si="92"/>
        <v>1.0740551103402016</v>
      </c>
      <c r="AG110" s="18">
        <f t="shared" si="93"/>
        <v>1.0740551103402016</v>
      </c>
      <c r="AH110" s="18">
        <f t="shared" si="94"/>
        <v>1.0740551103402016</v>
      </c>
      <c r="AI110" s="18">
        <f t="shared" si="95"/>
        <v>1.0740551103402016</v>
      </c>
      <c r="AJ110" s="18">
        <f t="shared" si="96"/>
        <v>1.0740551103402016</v>
      </c>
      <c r="AK110" s="18">
        <f t="shared" si="97"/>
        <v>1.0740551103402016</v>
      </c>
      <c r="AL110" s="18">
        <f t="shared" si="98"/>
        <v>1.0740551103402016</v>
      </c>
      <c r="AM110" s="18">
        <f t="shared" si="99"/>
        <v>1.0740551103402016</v>
      </c>
      <c r="AN110" s="18">
        <f t="shared" si="100"/>
        <v>2.1481102206803402</v>
      </c>
      <c r="AO110" s="18">
        <f t="shared" si="101"/>
        <v>3.0687288866862632</v>
      </c>
      <c r="AP110" s="18">
        <f t="shared" si="102"/>
        <v>3.0687288866862632</v>
      </c>
      <c r="AQ110" s="18">
        <f t="shared" si="103"/>
        <v>3.0687288866862632</v>
      </c>
      <c r="AR110" s="18">
        <f t="shared" si="68"/>
        <v>3.0687288866862632</v>
      </c>
      <c r="AS110" s="18">
        <f t="shared" si="66"/>
        <v>3.0687288866862632</v>
      </c>
      <c r="AT110" s="18">
        <f t="shared" si="65"/>
        <v>3.0687288866863054</v>
      </c>
      <c r="AU110" s="18">
        <f t="shared" si="64"/>
        <v>1.8412373320117623</v>
      </c>
    </row>
    <row r="111" spans="1:48" x14ac:dyDescent="0.2">
      <c r="A111" s="68" t="s">
        <v>12</v>
      </c>
      <c r="B111" s="104">
        <v>1</v>
      </c>
      <c r="C111" s="21"/>
      <c r="D111" s="22">
        <v>4000</v>
      </c>
      <c r="E111" s="22">
        <f>'[1]hypothetical grid'!BA2</f>
        <v>23.333333333333258</v>
      </c>
      <c r="F111" s="22">
        <v>6000</v>
      </c>
      <c r="G111" s="22">
        <f t="shared" si="69"/>
        <v>1000</v>
      </c>
      <c r="H111" s="106">
        <f>$C111/(1.08)^$B111</f>
        <v>0</v>
      </c>
      <c r="I111" s="106">
        <f t="shared" si="70"/>
        <v>0</v>
      </c>
      <c r="J111" s="106">
        <f>$C113/(1.08)^$B111</f>
        <v>0</v>
      </c>
      <c r="K111" s="106">
        <f>$C114/(1.08)^$B111</f>
        <v>0</v>
      </c>
      <c r="L111" s="106">
        <f>$C115/(1.08)^$B111</f>
        <v>0</v>
      </c>
      <c r="M111" s="106">
        <f>$C116/(1.08)^$B111</f>
        <v>0</v>
      </c>
      <c r="N111" s="106">
        <f>$C117/(1.08)^$B111</f>
        <v>0</v>
      </c>
      <c r="O111" s="106">
        <f>$C118/(1.08)^$B111</f>
        <v>0</v>
      </c>
      <c r="P111" s="106">
        <f>$C119/(1.08)^$B111</f>
        <v>0</v>
      </c>
      <c r="Q111" s="106">
        <f>$C120/(1.08)^$B111</f>
        <v>0</v>
      </c>
      <c r="R111" s="106">
        <f>$C121/(1.08)^$B111</f>
        <v>0</v>
      </c>
      <c r="S111" s="106">
        <f>$C122/(1.08)^$B111</f>
        <v>112.23148148148147</v>
      </c>
      <c r="T111" s="106">
        <f>$C123/(1.08)^$B111</f>
        <v>0</v>
      </c>
      <c r="U111" s="106">
        <f>$C124/(1.08)^$B111</f>
        <v>0</v>
      </c>
      <c r="V111" s="106">
        <f>$C125/(1.08)^$B111</f>
        <v>0</v>
      </c>
      <c r="W111" s="106">
        <f>$C126/(1.08)^$B111</f>
        <v>0</v>
      </c>
      <c r="X111" s="106">
        <f>$C127/(1.08)^$B111</f>
        <v>0</v>
      </c>
      <c r="Y111" s="106">
        <f>$C128/(1.08)^$B111</f>
        <v>77.157407407407405</v>
      </c>
      <c r="Z111" s="106">
        <f>$C129/(1.08)^$B111</f>
        <v>0</v>
      </c>
      <c r="AA111" s="106">
        <f>$C130/(1.08)^$B111</f>
        <v>0</v>
      </c>
      <c r="AB111" s="106">
        <f>$E111/(1.08)^$B111</f>
        <v>21.604938271604865</v>
      </c>
      <c r="AC111" s="106">
        <f>$E112/(1.08)^$B111</f>
        <v>21.604938271604865</v>
      </c>
      <c r="AD111" s="106">
        <f>$E113/(1.08)^$B111</f>
        <v>21.604938271604865</v>
      </c>
      <c r="AE111" s="106">
        <f>$E114/(1.08)^$B111</f>
        <v>21.604938271605079</v>
      </c>
      <c r="AF111" s="106">
        <f>$E115/(1.08)^$B111</f>
        <v>21.604938271605079</v>
      </c>
      <c r="AG111" s="106">
        <f>$E116/(1.08)^$B111</f>
        <v>21.604938271605079</v>
      </c>
      <c r="AH111" s="106">
        <f>$E117/(1.08)^$B111</f>
        <v>21.604938271605079</v>
      </c>
      <c r="AI111" s="106">
        <f>$E118/(1.08)^$B111</f>
        <v>21.604938271605079</v>
      </c>
      <c r="AJ111" s="106">
        <f>$E119/(1.08)^$B111</f>
        <v>21.604938271605079</v>
      </c>
      <c r="AK111" s="106">
        <f>$E120/(1.08)^$B111</f>
        <v>21.604938271605079</v>
      </c>
      <c r="AL111" s="106">
        <f>$E121/(1.08)^$B111</f>
        <v>21.604938271605079</v>
      </c>
      <c r="AM111" s="106">
        <f>$E122/(1.08)^$B111</f>
        <v>43.209876543208892</v>
      </c>
      <c r="AN111" s="106">
        <f>$E123/(1.08)^$B111</f>
        <v>61.72839506172825</v>
      </c>
      <c r="AO111" s="106">
        <f>$E124/(1.08)^$B111</f>
        <v>61.72839506172825</v>
      </c>
      <c r="AP111" s="106">
        <f>$E125/(1.08)^$B111</f>
        <v>61.72839506172825</v>
      </c>
      <c r="AQ111" s="106">
        <f>$E126/(1.08)^$B111</f>
        <v>61.72839506172825</v>
      </c>
      <c r="AR111" s="106">
        <f>$E127/(1.08)^$B111</f>
        <v>61.72839506172825</v>
      </c>
      <c r="AS111" s="106">
        <f>$E128/(1.08)^$B111</f>
        <v>61.728395061729096</v>
      </c>
      <c r="AT111" s="106">
        <f>$E129/(1.08)^$B111</f>
        <v>37.037037037037038</v>
      </c>
      <c r="AU111" s="106">
        <f>$E130/(1.08)^$B111</f>
        <v>37.037037037037038</v>
      </c>
      <c r="AV111" s="18"/>
    </row>
    <row r="112" spans="1:48" x14ac:dyDescent="0.2">
      <c r="A112" s="68" t="s">
        <v>12</v>
      </c>
      <c r="B112" s="104">
        <v>2</v>
      </c>
      <c r="C112" s="21"/>
      <c r="D112" s="22">
        <f t="shared" ref="D112:D150" si="105">D111+C112</f>
        <v>4000</v>
      </c>
      <c r="E112" s="22">
        <f>'[1]hypothetical grid'!BA3</f>
        <v>23.333333333333258</v>
      </c>
      <c r="F112" s="22">
        <f t="shared" ref="F112:F150" si="106">F111+E112</f>
        <v>6023.333333333333</v>
      </c>
      <c r="G112" s="22">
        <f t="shared" si="69"/>
        <v>1000</v>
      </c>
      <c r="H112" s="106">
        <f t="shared" ref="H112:H175" si="107">$C112/(1.08)^$B112</f>
        <v>0</v>
      </c>
      <c r="I112" s="106">
        <f t="shared" si="70"/>
        <v>0</v>
      </c>
      <c r="J112" s="106">
        <f t="shared" ref="J112:J175" si="108">$C114/(1.08)^$B112</f>
        <v>0</v>
      </c>
      <c r="K112" s="106">
        <f t="shared" ref="K112:K175" si="109">$C115/(1.08)^$B112</f>
        <v>0</v>
      </c>
      <c r="L112" s="106">
        <f t="shared" ref="L112:L175" si="110">$C116/(1.08)^$B112</f>
        <v>0</v>
      </c>
      <c r="M112" s="106">
        <f t="shared" ref="M112:M175" si="111">$C117/(1.08)^$B112</f>
        <v>0</v>
      </c>
      <c r="N112" s="106">
        <f t="shared" ref="N112:N134" si="112">$C118/(1.08)^$B112</f>
        <v>0</v>
      </c>
      <c r="O112" s="106">
        <f t="shared" ref="O112:O175" si="113">$C119/(1.08)^$B112</f>
        <v>0</v>
      </c>
      <c r="P112" s="106">
        <f t="shared" ref="P112:P175" si="114">$C120/(1.08)^$B112</f>
        <v>0</v>
      </c>
      <c r="Q112" s="106">
        <f t="shared" ref="Q112:Q175" si="115">$C121/(1.08)^$B112</f>
        <v>0</v>
      </c>
      <c r="R112" s="106">
        <f t="shared" ref="R112:R175" si="116">$C122/(1.08)^$B112</f>
        <v>103.91803840877914</v>
      </c>
      <c r="S112" s="106">
        <f t="shared" ref="S112:S175" si="117">$C123/(1.08)^$B112</f>
        <v>0</v>
      </c>
      <c r="T112" s="106">
        <f t="shared" ref="T112:T175" si="118">$C124/(1.08)^$B112</f>
        <v>0</v>
      </c>
      <c r="U112" s="106">
        <f t="shared" ref="U112:U175" si="119">$C125/(1.08)^$B112</f>
        <v>0</v>
      </c>
      <c r="V112" s="106">
        <f t="shared" ref="V112:V175" si="120">$C126/(1.08)^$B112</f>
        <v>0</v>
      </c>
      <c r="W112" s="106">
        <f t="shared" ref="W112:W175" si="121">$C127/(1.08)^$B112</f>
        <v>0</v>
      </c>
      <c r="X112" s="106">
        <f t="shared" ref="X112:X124" si="122">$C128/(1.08)^$B112</f>
        <v>71.442043895747588</v>
      </c>
      <c r="Y112" s="106">
        <f t="shared" ref="Y112:Y175" si="123">$C129/(1.08)^$B112</f>
        <v>0</v>
      </c>
      <c r="Z112" s="106">
        <f t="shared" ref="Z112:Z175" si="124">$C130/(1.08)^$B112</f>
        <v>0</v>
      </c>
      <c r="AA112" s="106">
        <f t="shared" ref="AA112:AA175" si="125">$C131/(1.08)^$B112</f>
        <v>0</v>
      </c>
      <c r="AB112" s="106">
        <f t="shared" ref="AB112:AB175" si="126">$E112/(1.08)^$B112</f>
        <v>20.004572473708208</v>
      </c>
      <c r="AC112" s="106">
        <f t="shared" ref="AC112:AC139" si="127">$E113/(1.08)^$B112</f>
        <v>20.004572473708208</v>
      </c>
      <c r="AD112" s="106">
        <f t="shared" ref="AD112:AD175" si="128">$E114/(1.08)^$B112</f>
        <v>20.004572473708404</v>
      </c>
      <c r="AE112" s="106">
        <f t="shared" ref="AE112:AE175" si="129">$E115/(1.08)^$B112</f>
        <v>20.004572473708404</v>
      </c>
      <c r="AF112" s="106">
        <f t="shared" ref="AF112:AF175" si="130">$E116/(1.08)^$B112</f>
        <v>20.004572473708404</v>
      </c>
      <c r="AG112" s="106">
        <f t="shared" ref="AG112:AG175" si="131">$E117/(1.08)^$B112</f>
        <v>20.004572473708404</v>
      </c>
      <c r="AH112" s="106">
        <f t="shared" ref="AH112:AH175" si="132">$E118/(1.08)^$B112</f>
        <v>20.004572473708404</v>
      </c>
      <c r="AI112" s="106">
        <f t="shared" ref="AI112:AI175" si="133">$E119/(1.08)^$B112</f>
        <v>20.004572473708404</v>
      </c>
      <c r="AJ112" s="106">
        <f t="shared" ref="AJ112:AJ175" si="134">$E120/(1.08)^$B112</f>
        <v>20.004572473708404</v>
      </c>
      <c r="AK112" s="106">
        <f t="shared" ref="AK112:AK175" si="135">$E121/(1.08)^$B112</f>
        <v>20.004572473708404</v>
      </c>
      <c r="AL112" s="106">
        <f t="shared" ref="AL112:AL175" si="136">$E122/(1.08)^$B112</f>
        <v>40.009144947415642</v>
      </c>
      <c r="AM112" s="106">
        <f t="shared" ref="AM112:AM175" si="137">$E123/(1.08)^$B112</f>
        <v>57.155921353452079</v>
      </c>
      <c r="AN112" s="106">
        <f t="shared" ref="AN112:AN175" si="138">$E124/(1.08)^$B112</f>
        <v>57.155921353452079</v>
      </c>
      <c r="AO112" s="106">
        <f t="shared" ref="AO112:AO175" si="139">$E125/(1.08)^$B112</f>
        <v>57.155921353452079</v>
      </c>
      <c r="AP112" s="106">
        <f t="shared" ref="AP112:AP175" si="140">$E126/(1.08)^$B112</f>
        <v>57.155921353452079</v>
      </c>
      <c r="AQ112" s="106">
        <f t="shared" ref="AQ112:AQ175" si="141">$E127/(1.08)^$B112</f>
        <v>57.155921353452079</v>
      </c>
      <c r="AR112" s="106">
        <f t="shared" ref="AR112:AR124" si="142">$E128/(1.08)^$B112</f>
        <v>57.155921353452861</v>
      </c>
      <c r="AS112" s="106">
        <f t="shared" ref="AS112:AS123" si="143">$E129/(1.08)^$B112</f>
        <v>34.293552812071326</v>
      </c>
      <c r="AT112" s="106">
        <f t="shared" ref="AT112:AT122" si="144">$E130/(1.08)^$B112</f>
        <v>34.293552812071326</v>
      </c>
      <c r="AU112" s="106">
        <f t="shared" ref="AU112:AU121" si="145">$E131/(1.08)^$B112</f>
        <v>34.293552812071326</v>
      </c>
      <c r="AV112" s="18"/>
    </row>
    <row r="113" spans="1:48" x14ac:dyDescent="0.2">
      <c r="A113" s="68" t="s">
        <v>12</v>
      </c>
      <c r="B113" s="104">
        <v>3</v>
      </c>
      <c r="C113" s="21"/>
      <c r="D113" s="22">
        <f t="shared" si="105"/>
        <v>4000</v>
      </c>
      <c r="E113" s="22">
        <f>'[1]hypothetical grid'!BA4</f>
        <v>23.333333333333258</v>
      </c>
      <c r="F113" s="22">
        <f t="shared" si="106"/>
        <v>6046.6666666666661</v>
      </c>
      <c r="G113" s="22">
        <f t="shared" si="69"/>
        <v>1000</v>
      </c>
      <c r="H113" s="106">
        <f t="shared" si="107"/>
        <v>0</v>
      </c>
      <c r="I113" s="106">
        <f t="shared" si="70"/>
        <v>0</v>
      </c>
      <c r="J113" s="106">
        <f t="shared" si="108"/>
        <v>0</v>
      </c>
      <c r="K113" s="106">
        <f t="shared" si="109"/>
        <v>0</v>
      </c>
      <c r="L113" s="106">
        <f t="shared" si="110"/>
        <v>0</v>
      </c>
      <c r="M113" s="106">
        <f t="shared" si="111"/>
        <v>0</v>
      </c>
      <c r="N113" s="106">
        <f t="shared" si="112"/>
        <v>0</v>
      </c>
      <c r="O113" s="106">
        <f t="shared" si="113"/>
        <v>0</v>
      </c>
      <c r="P113" s="106">
        <f t="shared" si="114"/>
        <v>0</v>
      </c>
      <c r="Q113" s="106">
        <f t="shared" si="115"/>
        <v>96.220405934054753</v>
      </c>
      <c r="R113" s="106">
        <f t="shared" si="116"/>
        <v>0</v>
      </c>
      <c r="S113" s="106">
        <f t="shared" si="117"/>
        <v>0</v>
      </c>
      <c r="T113" s="106">
        <f t="shared" si="118"/>
        <v>0</v>
      </c>
      <c r="U113" s="106">
        <f t="shared" si="119"/>
        <v>0</v>
      </c>
      <c r="V113" s="106">
        <f t="shared" si="120"/>
        <v>0</v>
      </c>
      <c r="W113" s="106">
        <f t="shared" si="121"/>
        <v>66.150040644210733</v>
      </c>
      <c r="X113" s="106">
        <f t="shared" si="122"/>
        <v>0</v>
      </c>
      <c r="Y113" s="106">
        <f t="shared" si="123"/>
        <v>0</v>
      </c>
      <c r="Z113" s="106">
        <f t="shared" si="124"/>
        <v>0</v>
      </c>
      <c r="AA113" s="106">
        <f t="shared" si="125"/>
        <v>0</v>
      </c>
      <c r="AB113" s="106">
        <f t="shared" si="126"/>
        <v>18.522752290470564</v>
      </c>
      <c r="AC113" s="106">
        <f t="shared" si="127"/>
        <v>18.522752290470745</v>
      </c>
      <c r="AD113" s="106">
        <f t="shared" si="128"/>
        <v>18.522752290470745</v>
      </c>
      <c r="AE113" s="106">
        <f t="shared" si="129"/>
        <v>18.522752290470745</v>
      </c>
      <c r="AF113" s="106">
        <f t="shared" si="130"/>
        <v>18.522752290470745</v>
      </c>
      <c r="AG113" s="106">
        <f t="shared" si="131"/>
        <v>18.522752290470745</v>
      </c>
      <c r="AH113" s="106">
        <f t="shared" si="132"/>
        <v>18.522752290470745</v>
      </c>
      <c r="AI113" s="106">
        <f t="shared" si="133"/>
        <v>18.522752290470745</v>
      </c>
      <c r="AJ113" s="106">
        <f t="shared" si="134"/>
        <v>18.522752290470745</v>
      </c>
      <c r="AK113" s="106">
        <f t="shared" si="135"/>
        <v>37.045504580940403</v>
      </c>
      <c r="AL113" s="106">
        <f t="shared" si="136"/>
        <v>52.92214940134452</v>
      </c>
      <c r="AM113" s="106">
        <f t="shared" si="137"/>
        <v>52.92214940134452</v>
      </c>
      <c r="AN113" s="106">
        <f t="shared" si="138"/>
        <v>52.92214940134452</v>
      </c>
      <c r="AO113" s="106">
        <f t="shared" si="139"/>
        <v>52.92214940134452</v>
      </c>
      <c r="AP113" s="106">
        <f t="shared" si="140"/>
        <v>52.92214940134452</v>
      </c>
      <c r="AQ113" s="106">
        <f t="shared" si="141"/>
        <v>52.922149401345237</v>
      </c>
      <c r="AR113" s="106">
        <f t="shared" si="142"/>
        <v>31.753289640806784</v>
      </c>
      <c r="AS113" s="106">
        <f t="shared" si="143"/>
        <v>31.753289640806784</v>
      </c>
      <c r="AT113" s="106">
        <f t="shared" si="144"/>
        <v>31.753289640806784</v>
      </c>
      <c r="AU113" s="106">
        <f t="shared" si="145"/>
        <v>31.753289640806784</v>
      </c>
      <c r="AV113" s="18"/>
    </row>
    <row r="114" spans="1:48" x14ac:dyDescent="0.2">
      <c r="A114" s="68" t="s">
        <v>12</v>
      </c>
      <c r="B114" s="104">
        <v>4</v>
      </c>
      <c r="C114" s="21"/>
      <c r="D114" s="22">
        <f t="shared" si="105"/>
        <v>4000</v>
      </c>
      <c r="E114" s="22">
        <f>'[1]hypothetical grid'!BA5</f>
        <v>23.333333333333485</v>
      </c>
      <c r="F114" s="22">
        <f t="shared" si="106"/>
        <v>6070</v>
      </c>
      <c r="G114" s="22">
        <f t="shared" si="69"/>
        <v>1000</v>
      </c>
      <c r="H114" s="106">
        <f t="shared" si="107"/>
        <v>0</v>
      </c>
      <c r="I114" s="106">
        <f t="shared" si="70"/>
        <v>0</v>
      </c>
      <c r="J114" s="106">
        <f t="shared" si="108"/>
        <v>0</v>
      </c>
      <c r="K114" s="106">
        <f t="shared" si="109"/>
        <v>0</v>
      </c>
      <c r="L114" s="106">
        <f t="shared" si="110"/>
        <v>0</v>
      </c>
      <c r="M114" s="106">
        <f t="shared" si="111"/>
        <v>0</v>
      </c>
      <c r="N114" s="106">
        <f t="shared" si="112"/>
        <v>0</v>
      </c>
      <c r="O114" s="106">
        <f t="shared" si="113"/>
        <v>0</v>
      </c>
      <c r="P114" s="106">
        <f t="shared" si="114"/>
        <v>89.092968457458099</v>
      </c>
      <c r="Q114" s="106">
        <f t="shared" si="115"/>
        <v>0</v>
      </c>
      <c r="R114" s="106">
        <f t="shared" si="116"/>
        <v>0</v>
      </c>
      <c r="S114" s="106">
        <f t="shared" si="117"/>
        <v>0</v>
      </c>
      <c r="T114" s="106">
        <f t="shared" si="118"/>
        <v>0</v>
      </c>
      <c r="U114" s="106">
        <f t="shared" si="119"/>
        <v>0</v>
      </c>
      <c r="V114" s="106">
        <f t="shared" si="120"/>
        <v>61.25003763352845</v>
      </c>
      <c r="W114" s="106">
        <f t="shared" si="121"/>
        <v>0</v>
      </c>
      <c r="X114" s="106">
        <f t="shared" si="122"/>
        <v>0</v>
      </c>
      <c r="Y114" s="106">
        <f t="shared" si="123"/>
        <v>0</v>
      </c>
      <c r="Z114" s="106">
        <f t="shared" si="124"/>
        <v>0</v>
      </c>
      <c r="AA114" s="106">
        <f t="shared" si="125"/>
        <v>0</v>
      </c>
      <c r="AB114" s="106">
        <f t="shared" si="126"/>
        <v>17.150696565250687</v>
      </c>
      <c r="AC114" s="106">
        <f t="shared" si="127"/>
        <v>17.150696565250687</v>
      </c>
      <c r="AD114" s="106">
        <f t="shared" si="128"/>
        <v>17.150696565250687</v>
      </c>
      <c r="AE114" s="106">
        <f t="shared" si="129"/>
        <v>17.150696565250687</v>
      </c>
      <c r="AF114" s="106">
        <f t="shared" si="130"/>
        <v>17.150696565250687</v>
      </c>
      <c r="AG114" s="106">
        <f t="shared" si="131"/>
        <v>17.150696565250687</v>
      </c>
      <c r="AH114" s="106">
        <f t="shared" si="132"/>
        <v>17.150696565250687</v>
      </c>
      <c r="AI114" s="106">
        <f t="shared" si="133"/>
        <v>17.150696565250687</v>
      </c>
      <c r="AJ114" s="106">
        <f t="shared" si="134"/>
        <v>34.301393130500372</v>
      </c>
      <c r="AK114" s="106">
        <f t="shared" si="135"/>
        <v>49.001990186430106</v>
      </c>
      <c r="AL114" s="106">
        <f t="shared" si="136"/>
        <v>49.001990186430106</v>
      </c>
      <c r="AM114" s="106">
        <f t="shared" si="137"/>
        <v>49.001990186430106</v>
      </c>
      <c r="AN114" s="106">
        <f t="shared" si="138"/>
        <v>49.001990186430106</v>
      </c>
      <c r="AO114" s="106">
        <f t="shared" si="139"/>
        <v>49.001990186430106</v>
      </c>
      <c r="AP114" s="106">
        <f t="shared" si="140"/>
        <v>49.001990186430774</v>
      </c>
      <c r="AQ114" s="106">
        <f t="shared" si="141"/>
        <v>29.401194111858128</v>
      </c>
      <c r="AR114" s="106">
        <f t="shared" si="142"/>
        <v>29.401194111858128</v>
      </c>
      <c r="AS114" s="106">
        <f t="shared" si="143"/>
        <v>29.401194111858128</v>
      </c>
      <c r="AT114" s="106">
        <f t="shared" si="144"/>
        <v>29.401194111858128</v>
      </c>
      <c r="AU114" s="106">
        <f t="shared" si="145"/>
        <v>29.401194111858128</v>
      </c>
      <c r="AV114" s="18"/>
    </row>
    <row r="115" spans="1:48" x14ac:dyDescent="0.2">
      <c r="A115" s="68" t="s">
        <v>12</v>
      </c>
      <c r="B115" s="104">
        <v>5</v>
      </c>
      <c r="C115" s="21"/>
      <c r="D115" s="22">
        <f t="shared" si="105"/>
        <v>4000</v>
      </c>
      <c r="E115" s="22">
        <f>'[1]hypothetical grid'!BA6</f>
        <v>23.333333333333485</v>
      </c>
      <c r="F115" s="22">
        <f t="shared" si="106"/>
        <v>6093.3333333333339</v>
      </c>
      <c r="G115" s="22">
        <f t="shared" si="69"/>
        <v>1000</v>
      </c>
      <c r="H115" s="106">
        <f t="shared" si="107"/>
        <v>0</v>
      </c>
      <c r="I115" s="106">
        <f t="shared" si="70"/>
        <v>0</v>
      </c>
      <c r="J115" s="106">
        <f t="shared" si="108"/>
        <v>0</v>
      </c>
      <c r="K115" s="106">
        <f t="shared" si="109"/>
        <v>0</v>
      </c>
      <c r="L115" s="106">
        <f t="shared" si="110"/>
        <v>0</v>
      </c>
      <c r="M115" s="106">
        <f t="shared" si="111"/>
        <v>0</v>
      </c>
      <c r="N115" s="106">
        <f t="shared" si="112"/>
        <v>0</v>
      </c>
      <c r="O115" s="106">
        <f t="shared" si="113"/>
        <v>82.493489312461193</v>
      </c>
      <c r="P115" s="106">
        <f t="shared" si="114"/>
        <v>0</v>
      </c>
      <c r="Q115" s="106">
        <f t="shared" si="115"/>
        <v>0</v>
      </c>
      <c r="R115" s="106">
        <f t="shared" si="116"/>
        <v>0</v>
      </c>
      <c r="S115" s="106">
        <f t="shared" si="117"/>
        <v>0</v>
      </c>
      <c r="T115" s="106">
        <f t="shared" si="118"/>
        <v>0</v>
      </c>
      <c r="U115" s="106">
        <f t="shared" si="119"/>
        <v>56.712997808822635</v>
      </c>
      <c r="V115" s="106">
        <f t="shared" si="120"/>
        <v>0</v>
      </c>
      <c r="W115" s="106">
        <f t="shared" si="121"/>
        <v>0</v>
      </c>
      <c r="X115" s="106">
        <f t="shared" si="122"/>
        <v>0</v>
      </c>
      <c r="Y115" s="106">
        <f t="shared" si="123"/>
        <v>0</v>
      </c>
      <c r="Z115" s="106">
        <f t="shared" si="124"/>
        <v>0</v>
      </c>
      <c r="AA115" s="106">
        <f t="shared" si="125"/>
        <v>85.072899629219123</v>
      </c>
      <c r="AB115" s="106">
        <f t="shared" si="126"/>
        <v>15.88027459745434</v>
      </c>
      <c r="AC115" s="106">
        <f t="shared" si="127"/>
        <v>15.88027459745434</v>
      </c>
      <c r="AD115" s="106">
        <f t="shared" si="128"/>
        <v>15.88027459745434</v>
      </c>
      <c r="AE115" s="106">
        <f t="shared" si="129"/>
        <v>15.88027459745434</v>
      </c>
      <c r="AF115" s="106">
        <f t="shared" si="130"/>
        <v>15.88027459745434</v>
      </c>
      <c r="AG115" s="106">
        <f t="shared" si="131"/>
        <v>15.88027459745434</v>
      </c>
      <c r="AH115" s="106">
        <f t="shared" si="132"/>
        <v>15.88027459745434</v>
      </c>
      <c r="AI115" s="106">
        <f t="shared" si="133"/>
        <v>31.760549194907753</v>
      </c>
      <c r="AJ115" s="106">
        <f t="shared" si="134"/>
        <v>45.372213135583429</v>
      </c>
      <c r="AK115" s="106">
        <f t="shared" si="135"/>
        <v>45.372213135583429</v>
      </c>
      <c r="AL115" s="106">
        <f t="shared" si="136"/>
        <v>45.372213135583429</v>
      </c>
      <c r="AM115" s="106">
        <f t="shared" si="137"/>
        <v>45.372213135583429</v>
      </c>
      <c r="AN115" s="106">
        <f t="shared" si="138"/>
        <v>45.372213135583429</v>
      </c>
      <c r="AO115" s="106">
        <f t="shared" si="139"/>
        <v>45.372213135584047</v>
      </c>
      <c r="AP115" s="106">
        <f t="shared" si="140"/>
        <v>27.223327881350119</v>
      </c>
      <c r="AQ115" s="106">
        <f t="shared" si="141"/>
        <v>27.223327881350119</v>
      </c>
      <c r="AR115" s="106">
        <f t="shared" si="142"/>
        <v>27.223327881350119</v>
      </c>
      <c r="AS115" s="106">
        <f t="shared" si="143"/>
        <v>27.223327881350119</v>
      </c>
      <c r="AT115" s="106">
        <f t="shared" si="144"/>
        <v>27.223327881350119</v>
      </c>
      <c r="AU115" s="106">
        <f t="shared" si="145"/>
        <v>27.223327881350119</v>
      </c>
      <c r="AV115" s="18"/>
    </row>
    <row r="116" spans="1:48" x14ac:dyDescent="0.2">
      <c r="A116" s="68" t="s">
        <v>12</v>
      </c>
      <c r="B116" s="104">
        <v>6</v>
      </c>
      <c r="C116" s="21"/>
      <c r="D116" s="22">
        <f t="shared" si="105"/>
        <v>4000</v>
      </c>
      <c r="E116" s="22">
        <f>'[1]hypothetical grid'!BA7</f>
        <v>23.333333333333485</v>
      </c>
      <c r="F116" s="22">
        <f t="shared" si="106"/>
        <v>6116.6666666666679</v>
      </c>
      <c r="G116" s="22">
        <f t="shared" si="69"/>
        <v>1000</v>
      </c>
      <c r="H116" s="106">
        <f t="shared" si="107"/>
        <v>0</v>
      </c>
      <c r="I116" s="106">
        <f t="shared" si="70"/>
        <v>0</v>
      </c>
      <c r="J116" s="106">
        <f t="shared" si="108"/>
        <v>0</v>
      </c>
      <c r="K116" s="106">
        <f t="shared" si="109"/>
        <v>0</v>
      </c>
      <c r="L116" s="106">
        <f t="shared" si="110"/>
        <v>0</v>
      </c>
      <c r="M116" s="106">
        <f t="shared" si="111"/>
        <v>0</v>
      </c>
      <c r="N116" s="106">
        <f t="shared" si="112"/>
        <v>76.382860474501101</v>
      </c>
      <c r="O116" s="106">
        <f t="shared" si="113"/>
        <v>0</v>
      </c>
      <c r="P116" s="106">
        <f t="shared" si="114"/>
        <v>0</v>
      </c>
      <c r="Q116" s="106">
        <f t="shared" si="115"/>
        <v>0</v>
      </c>
      <c r="R116" s="106">
        <f t="shared" si="116"/>
        <v>0</v>
      </c>
      <c r="S116" s="106">
        <f t="shared" si="117"/>
        <v>0</v>
      </c>
      <c r="T116" s="106">
        <f t="shared" si="118"/>
        <v>52.5120350081691</v>
      </c>
      <c r="U116" s="106">
        <f t="shared" si="119"/>
        <v>0</v>
      </c>
      <c r="V116" s="106">
        <f t="shared" si="120"/>
        <v>0</v>
      </c>
      <c r="W116" s="106">
        <f t="shared" si="121"/>
        <v>0</v>
      </c>
      <c r="X116" s="106">
        <f t="shared" si="122"/>
        <v>0</v>
      </c>
      <c r="Y116" s="106">
        <f t="shared" si="123"/>
        <v>0</v>
      </c>
      <c r="Z116" s="106">
        <f t="shared" si="124"/>
        <v>78.771203360388071</v>
      </c>
      <c r="AA116" s="106">
        <f t="shared" si="125"/>
        <v>0</v>
      </c>
      <c r="AB116" s="106">
        <f t="shared" si="126"/>
        <v>14.703957960605869</v>
      </c>
      <c r="AC116" s="106">
        <f t="shared" si="127"/>
        <v>14.703957960605869</v>
      </c>
      <c r="AD116" s="106">
        <f t="shared" si="128"/>
        <v>14.703957960605869</v>
      </c>
      <c r="AE116" s="106">
        <f t="shared" si="129"/>
        <v>14.703957960605869</v>
      </c>
      <c r="AF116" s="106">
        <f t="shared" si="130"/>
        <v>14.703957960605869</v>
      </c>
      <c r="AG116" s="106">
        <f t="shared" si="131"/>
        <v>14.703957960605869</v>
      </c>
      <c r="AH116" s="106">
        <f t="shared" si="132"/>
        <v>29.407915921210879</v>
      </c>
      <c r="AI116" s="106">
        <f t="shared" si="133"/>
        <v>42.011308458873543</v>
      </c>
      <c r="AJ116" s="106">
        <f t="shared" si="134"/>
        <v>42.011308458873543</v>
      </c>
      <c r="AK116" s="106">
        <f t="shared" si="135"/>
        <v>42.011308458873543</v>
      </c>
      <c r="AL116" s="106">
        <f t="shared" si="136"/>
        <v>42.011308458873543</v>
      </c>
      <c r="AM116" s="106">
        <f t="shared" si="137"/>
        <v>42.011308458873543</v>
      </c>
      <c r="AN116" s="106">
        <f t="shared" si="138"/>
        <v>42.011308458874112</v>
      </c>
      <c r="AO116" s="106">
        <f t="shared" si="139"/>
        <v>25.206785075324184</v>
      </c>
      <c r="AP116" s="106">
        <f t="shared" si="140"/>
        <v>25.206785075324184</v>
      </c>
      <c r="AQ116" s="106">
        <f t="shared" si="141"/>
        <v>25.206785075324184</v>
      </c>
      <c r="AR116" s="106">
        <f t="shared" si="142"/>
        <v>25.206785075324184</v>
      </c>
      <c r="AS116" s="106">
        <f t="shared" si="143"/>
        <v>25.206785075324184</v>
      </c>
      <c r="AT116" s="106">
        <f t="shared" si="144"/>
        <v>25.206785075324184</v>
      </c>
      <c r="AU116" s="106">
        <f t="shared" si="145"/>
        <v>25.206785075324184</v>
      </c>
      <c r="AV116" s="18"/>
    </row>
    <row r="117" spans="1:48" x14ac:dyDescent="0.2">
      <c r="A117" s="68" t="s">
        <v>12</v>
      </c>
      <c r="B117" s="104">
        <v>7</v>
      </c>
      <c r="C117" s="21"/>
      <c r="D117" s="22">
        <f t="shared" si="105"/>
        <v>4000</v>
      </c>
      <c r="E117" s="22">
        <f>'[1]hypothetical grid'!BA8</f>
        <v>23.333333333333485</v>
      </c>
      <c r="F117" s="22">
        <f t="shared" si="106"/>
        <v>6140.0000000000018</v>
      </c>
      <c r="G117" s="22">
        <f t="shared" si="69"/>
        <v>1000</v>
      </c>
      <c r="H117" s="106">
        <f t="shared" si="107"/>
        <v>0</v>
      </c>
      <c r="I117" s="106">
        <f t="shared" si="70"/>
        <v>0</v>
      </c>
      <c r="J117" s="106">
        <f t="shared" si="108"/>
        <v>0</v>
      </c>
      <c r="K117" s="106">
        <f t="shared" si="109"/>
        <v>0</v>
      </c>
      <c r="L117" s="106">
        <f t="shared" si="110"/>
        <v>0</v>
      </c>
      <c r="M117" s="106">
        <f t="shared" si="111"/>
        <v>70.724870809723242</v>
      </c>
      <c r="N117" s="106">
        <f t="shared" si="112"/>
        <v>0</v>
      </c>
      <c r="O117" s="106">
        <f t="shared" si="113"/>
        <v>0</v>
      </c>
      <c r="P117" s="106">
        <f t="shared" si="114"/>
        <v>0</v>
      </c>
      <c r="Q117" s="106">
        <f t="shared" si="115"/>
        <v>0</v>
      </c>
      <c r="R117" s="106">
        <f t="shared" si="116"/>
        <v>0</v>
      </c>
      <c r="S117" s="106">
        <f t="shared" si="117"/>
        <v>48.622254637193613</v>
      </c>
      <c r="T117" s="106">
        <f t="shared" si="118"/>
        <v>0</v>
      </c>
      <c r="U117" s="106">
        <f t="shared" si="119"/>
        <v>0</v>
      </c>
      <c r="V117" s="106">
        <f t="shared" si="120"/>
        <v>0</v>
      </c>
      <c r="W117" s="106">
        <f t="shared" si="121"/>
        <v>0</v>
      </c>
      <c r="X117" s="106">
        <f t="shared" si="122"/>
        <v>0</v>
      </c>
      <c r="Y117" s="106">
        <f t="shared" si="123"/>
        <v>72.936299407766725</v>
      </c>
      <c r="Z117" s="106">
        <f t="shared" si="124"/>
        <v>0</v>
      </c>
      <c r="AA117" s="106">
        <f t="shared" si="125"/>
        <v>0</v>
      </c>
      <c r="AB117" s="106">
        <f t="shared" si="126"/>
        <v>13.614775889449877</v>
      </c>
      <c r="AC117" s="106">
        <f t="shared" si="127"/>
        <v>13.614775889449877</v>
      </c>
      <c r="AD117" s="106">
        <f t="shared" si="128"/>
        <v>13.614775889449877</v>
      </c>
      <c r="AE117" s="106">
        <f t="shared" si="129"/>
        <v>13.614775889449877</v>
      </c>
      <c r="AF117" s="106">
        <f t="shared" si="130"/>
        <v>13.614775889449877</v>
      </c>
      <c r="AG117" s="106">
        <f t="shared" si="131"/>
        <v>27.229551778898959</v>
      </c>
      <c r="AH117" s="106">
        <f t="shared" si="132"/>
        <v>38.899359684142169</v>
      </c>
      <c r="AI117" s="106">
        <f t="shared" si="133"/>
        <v>38.899359684142169</v>
      </c>
      <c r="AJ117" s="106">
        <f t="shared" si="134"/>
        <v>38.899359684142169</v>
      </c>
      <c r="AK117" s="106">
        <f t="shared" si="135"/>
        <v>38.899359684142169</v>
      </c>
      <c r="AL117" s="106">
        <f t="shared" si="136"/>
        <v>38.899359684142169</v>
      </c>
      <c r="AM117" s="106">
        <f t="shared" si="137"/>
        <v>38.899359684142695</v>
      </c>
      <c r="AN117" s="106">
        <f t="shared" si="138"/>
        <v>23.339615810485352</v>
      </c>
      <c r="AO117" s="106">
        <f t="shared" si="139"/>
        <v>23.339615810485352</v>
      </c>
      <c r="AP117" s="106">
        <f t="shared" si="140"/>
        <v>23.339615810485352</v>
      </c>
      <c r="AQ117" s="106">
        <f t="shared" si="141"/>
        <v>23.339615810485352</v>
      </c>
      <c r="AR117" s="106">
        <f t="shared" si="142"/>
        <v>23.339615810485352</v>
      </c>
      <c r="AS117" s="106">
        <f t="shared" si="143"/>
        <v>23.339615810485352</v>
      </c>
      <c r="AT117" s="106">
        <f t="shared" si="144"/>
        <v>23.339615810485352</v>
      </c>
      <c r="AU117" s="106">
        <f t="shared" si="145"/>
        <v>23.339615810485618</v>
      </c>
      <c r="AV117" s="18"/>
    </row>
    <row r="118" spans="1:48" x14ac:dyDescent="0.2">
      <c r="A118" s="68" t="s">
        <v>12</v>
      </c>
      <c r="B118" s="104">
        <v>8</v>
      </c>
      <c r="C118" s="21"/>
      <c r="D118" s="22">
        <f t="shared" si="105"/>
        <v>4000</v>
      </c>
      <c r="E118" s="22">
        <f>'[1]hypothetical grid'!BA9</f>
        <v>23.333333333333485</v>
      </c>
      <c r="F118" s="22">
        <f t="shared" si="106"/>
        <v>6163.3333333333358</v>
      </c>
      <c r="G118" s="22">
        <f t="shared" si="69"/>
        <v>1000</v>
      </c>
      <c r="H118" s="106">
        <f t="shared" si="107"/>
        <v>0</v>
      </c>
      <c r="I118" s="106">
        <f t="shared" si="70"/>
        <v>0</v>
      </c>
      <c r="J118" s="106">
        <f t="shared" si="108"/>
        <v>0</v>
      </c>
      <c r="K118" s="106">
        <f t="shared" si="109"/>
        <v>0</v>
      </c>
      <c r="L118" s="106">
        <f t="shared" si="110"/>
        <v>65.48599149048448</v>
      </c>
      <c r="M118" s="106">
        <f t="shared" si="111"/>
        <v>0</v>
      </c>
      <c r="N118" s="106">
        <f t="shared" si="112"/>
        <v>0</v>
      </c>
      <c r="O118" s="106">
        <f t="shared" si="113"/>
        <v>0</v>
      </c>
      <c r="P118" s="106">
        <f t="shared" si="114"/>
        <v>0</v>
      </c>
      <c r="Q118" s="106">
        <f t="shared" si="115"/>
        <v>0</v>
      </c>
      <c r="R118" s="106">
        <f t="shared" si="116"/>
        <v>45.020606145549642</v>
      </c>
      <c r="S118" s="106">
        <f t="shared" si="117"/>
        <v>0</v>
      </c>
      <c r="T118" s="106">
        <f t="shared" si="118"/>
        <v>0</v>
      </c>
      <c r="U118" s="106">
        <f t="shared" si="119"/>
        <v>0</v>
      </c>
      <c r="V118" s="106">
        <f t="shared" si="120"/>
        <v>0</v>
      </c>
      <c r="W118" s="106">
        <f t="shared" si="121"/>
        <v>0</v>
      </c>
      <c r="X118" s="106">
        <f t="shared" si="122"/>
        <v>67.533610562746972</v>
      </c>
      <c r="Y118" s="106">
        <f t="shared" si="123"/>
        <v>0</v>
      </c>
      <c r="Z118" s="106">
        <f t="shared" si="124"/>
        <v>0</v>
      </c>
      <c r="AA118" s="106">
        <f t="shared" si="125"/>
        <v>0</v>
      </c>
      <c r="AB118" s="106">
        <f t="shared" si="126"/>
        <v>12.60627397171285</v>
      </c>
      <c r="AC118" s="106">
        <f t="shared" si="127"/>
        <v>12.60627397171285</v>
      </c>
      <c r="AD118" s="106">
        <f t="shared" si="128"/>
        <v>12.60627397171285</v>
      </c>
      <c r="AE118" s="106">
        <f t="shared" si="129"/>
        <v>12.60627397171285</v>
      </c>
      <c r="AF118" s="106">
        <f t="shared" si="130"/>
        <v>25.212547943424962</v>
      </c>
      <c r="AG118" s="106">
        <f t="shared" si="131"/>
        <v>36.017925633464969</v>
      </c>
      <c r="AH118" s="106">
        <f t="shared" si="132"/>
        <v>36.017925633464969</v>
      </c>
      <c r="AI118" s="106">
        <f t="shared" si="133"/>
        <v>36.017925633464969</v>
      </c>
      <c r="AJ118" s="106">
        <f t="shared" si="134"/>
        <v>36.017925633464969</v>
      </c>
      <c r="AK118" s="106">
        <f t="shared" si="135"/>
        <v>36.017925633464969</v>
      </c>
      <c r="AL118" s="106">
        <f t="shared" si="136"/>
        <v>36.01792563346546</v>
      </c>
      <c r="AM118" s="106">
        <f t="shared" si="137"/>
        <v>21.610755380079031</v>
      </c>
      <c r="AN118" s="106">
        <f t="shared" si="138"/>
        <v>21.610755380079031</v>
      </c>
      <c r="AO118" s="106">
        <f t="shared" si="139"/>
        <v>21.610755380079031</v>
      </c>
      <c r="AP118" s="106">
        <f t="shared" si="140"/>
        <v>21.610755380079031</v>
      </c>
      <c r="AQ118" s="106">
        <f t="shared" si="141"/>
        <v>21.610755380079031</v>
      </c>
      <c r="AR118" s="106">
        <f t="shared" si="142"/>
        <v>21.610755380079031</v>
      </c>
      <c r="AS118" s="106">
        <f t="shared" si="143"/>
        <v>21.610755380079031</v>
      </c>
      <c r="AT118" s="106">
        <f t="shared" si="144"/>
        <v>21.610755380079276</v>
      </c>
      <c r="AU118" s="106">
        <f t="shared" si="145"/>
        <v>21.610755380079276</v>
      </c>
      <c r="AV118" s="18"/>
    </row>
    <row r="119" spans="1:48" x14ac:dyDescent="0.2">
      <c r="A119" s="68" t="s">
        <v>12</v>
      </c>
      <c r="B119" s="104">
        <v>9</v>
      </c>
      <c r="C119" s="21"/>
      <c r="D119" s="22">
        <f t="shared" si="105"/>
        <v>4000</v>
      </c>
      <c r="E119" s="22">
        <f>'[1]hypothetical grid'!BA10</f>
        <v>23.333333333333485</v>
      </c>
      <c r="F119" s="22">
        <f t="shared" si="106"/>
        <v>6186.6666666666697</v>
      </c>
      <c r="G119" s="22">
        <f t="shared" si="69"/>
        <v>1000</v>
      </c>
      <c r="H119" s="106">
        <f t="shared" si="107"/>
        <v>0</v>
      </c>
      <c r="I119" s="106">
        <f t="shared" si="70"/>
        <v>0</v>
      </c>
      <c r="J119" s="106">
        <f t="shared" si="108"/>
        <v>0</v>
      </c>
      <c r="K119" s="106">
        <f t="shared" si="109"/>
        <v>60.635177306004145</v>
      </c>
      <c r="L119" s="106">
        <f t="shared" si="110"/>
        <v>0</v>
      </c>
      <c r="M119" s="106">
        <f t="shared" si="111"/>
        <v>0</v>
      </c>
      <c r="N119" s="106">
        <f t="shared" si="112"/>
        <v>0</v>
      </c>
      <c r="O119" s="106">
        <f t="shared" si="113"/>
        <v>0</v>
      </c>
      <c r="P119" s="106">
        <f t="shared" si="114"/>
        <v>0</v>
      </c>
      <c r="Q119" s="106">
        <f t="shared" si="115"/>
        <v>41.68574643106448</v>
      </c>
      <c r="R119" s="106">
        <f t="shared" si="116"/>
        <v>0</v>
      </c>
      <c r="S119" s="106">
        <f t="shared" si="117"/>
        <v>0</v>
      </c>
      <c r="T119" s="106">
        <f t="shared" si="118"/>
        <v>0</v>
      </c>
      <c r="U119" s="106">
        <f t="shared" si="119"/>
        <v>0</v>
      </c>
      <c r="V119" s="106">
        <f t="shared" si="120"/>
        <v>0</v>
      </c>
      <c r="W119" s="106">
        <f t="shared" si="121"/>
        <v>62.531120891432373</v>
      </c>
      <c r="X119" s="106">
        <f t="shared" si="122"/>
        <v>0</v>
      </c>
      <c r="Y119" s="106">
        <f t="shared" si="123"/>
        <v>0</v>
      </c>
      <c r="Z119" s="106">
        <f t="shared" si="124"/>
        <v>0</v>
      </c>
      <c r="AA119" s="106">
        <f t="shared" si="125"/>
        <v>0</v>
      </c>
      <c r="AB119" s="106">
        <f t="shared" si="126"/>
        <v>11.672475899734119</v>
      </c>
      <c r="AC119" s="106">
        <f t="shared" si="127"/>
        <v>11.672475899734119</v>
      </c>
      <c r="AD119" s="106">
        <f t="shared" si="128"/>
        <v>11.672475899734119</v>
      </c>
      <c r="AE119" s="106">
        <f t="shared" si="129"/>
        <v>23.344951799467555</v>
      </c>
      <c r="AF119" s="106">
        <f t="shared" si="130"/>
        <v>33.349931142097191</v>
      </c>
      <c r="AG119" s="106">
        <f t="shared" si="131"/>
        <v>33.349931142097191</v>
      </c>
      <c r="AH119" s="106">
        <f t="shared" si="132"/>
        <v>33.349931142097191</v>
      </c>
      <c r="AI119" s="106">
        <f t="shared" si="133"/>
        <v>33.349931142097191</v>
      </c>
      <c r="AJ119" s="106">
        <f t="shared" si="134"/>
        <v>33.349931142097191</v>
      </c>
      <c r="AK119" s="106">
        <f t="shared" si="135"/>
        <v>33.349931142097645</v>
      </c>
      <c r="AL119" s="106">
        <f t="shared" si="136"/>
        <v>20.009958685258361</v>
      </c>
      <c r="AM119" s="106">
        <f t="shared" si="137"/>
        <v>20.009958685258361</v>
      </c>
      <c r="AN119" s="106">
        <f t="shared" si="138"/>
        <v>20.009958685258361</v>
      </c>
      <c r="AO119" s="106">
        <f t="shared" si="139"/>
        <v>20.009958685258361</v>
      </c>
      <c r="AP119" s="106">
        <f t="shared" si="140"/>
        <v>20.009958685258361</v>
      </c>
      <c r="AQ119" s="106">
        <f t="shared" si="141"/>
        <v>20.009958685258361</v>
      </c>
      <c r="AR119" s="106">
        <f t="shared" si="142"/>
        <v>20.009958685258361</v>
      </c>
      <c r="AS119" s="106">
        <f t="shared" si="143"/>
        <v>20.009958685258589</v>
      </c>
      <c r="AT119" s="106">
        <f t="shared" si="144"/>
        <v>20.009958685258589</v>
      </c>
      <c r="AU119" s="106">
        <f t="shared" si="145"/>
        <v>20.009958685258361</v>
      </c>
      <c r="AV119" s="18"/>
    </row>
    <row r="120" spans="1:48" x14ac:dyDescent="0.2">
      <c r="A120" s="68" t="s">
        <v>12</v>
      </c>
      <c r="B120" s="104">
        <v>10</v>
      </c>
      <c r="C120" s="21"/>
      <c r="D120" s="22">
        <f t="shared" si="105"/>
        <v>4000</v>
      </c>
      <c r="E120" s="22">
        <f>'[1]hypothetical grid'!BA11</f>
        <v>23.333333333333485</v>
      </c>
      <c r="F120" s="22">
        <f t="shared" si="106"/>
        <v>6210.0000000000036</v>
      </c>
      <c r="G120" s="22">
        <f t="shared" si="69"/>
        <v>1000</v>
      </c>
      <c r="H120" s="106">
        <f t="shared" si="107"/>
        <v>0</v>
      </c>
      <c r="I120" s="106">
        <f t="shared" si="70"/>
        <v>0</v>
      </c>
      <c r="J120" s="106">
        <f t="shared" si="108"/>
        <v>56.143682690744576</v>
      </c>
      <c r="K120" s="106">
        <f t="shared" si="109"/>
        <v>0</v>
      </c>
      <c r="L120" s="106">
        <f t="shared" si="110"/>
        <v>0</v>
      </c>
      <c r="M120" s="106">
        <f t="shared" si="111"/>
        <v>0</v>
      </c>
      <c r="N120" s="106">
        <f t="shared" si="112"/>
        <v>0</v>
      </c>
      <c r="O120" s="106">
        <f t="shared" si="113"/>
        <v>0</v>
      </c>
      <c r="P120" s="106">
        <f t="shared" si="114"/>
        <v>38.59791336209674</v>
      </c>
      <c r="Q120" s="106">
        <f t="shared" si="115"/>
        <v>0</v>
      </c>
      <c r="R120" s="106">
        <f t="shared" si="116"/>
        <v>0</v>
      </c>
      <c r="S120" s="106">
        <f t="shared" si="117"/>
        <v>0</v>
      </c>
      <c r="T120" s="106">
        <f t="shared" si="118"/>
        <v>0</v>
      </c>
      <c r="U120" s="106">
        <f t="shared" si="119"/>
        <v>0</v>
      </c>
      <c r="V120" s="106">
        <f t="shared" si="120"/>
        <v>57.899186010585531</v>
      </c>
      <c r="W120" s="106">
        <f t="shared" si="121"/>
        <v>0</v>
      </c>
      <c r="X120" s="106">
        <f t="shared" si="122"/>
        <v>0</v>
      </c>
      <c r="Y120" s="106">
        <f t="shared" si="123"/>
        <v>0</v>
      </c>
      <c r="Z120" s="106">
        <f t="shared" si="124"/>
        <v>0</v>
      </c>
      <c r="AA120" s="106">
        <f t="shared" si="125"/>
        <v>0</v>
      </c>
      <c r="AB120" s="106">
        <f t="shared" si="126"/>
        <v>10.807848055309369</v>
      </c>
      <c r="AC120" s="106">
        <f t="shared" si="127"/>
        <v>10.807848055309369</v>
      </c>
      <c r="AD120" s="106">
        <f t="shared" si="128"/>
        <v>21.615696110618106</v>
      </c>
      <c r="AE120" s="106">
        <f t="shared" si="129"/>
        <v>30.879565872312213</v>
      </c>
      <c r="AF120" s="106">
        <f t="shared" si="130"/>
        <v>30.879565872312213</v>
      </c>
      <c r="AG120" s="106">
        <f t="shared" si="131"/>
        <v>30.879565872312213</v>
      </c>
      <c r="AH120" s="106">
        <f t="shared" si="132"/>
        <v>30.879565872312213</v>
      </c>
      <c r="AI120" s="106">
        <f t="shared" si="133"/>
        <v>30.879565872312213</v>
      </c>
      <c r="AJ120" s="106">
        <f t="shared" si="134"/>
        <v>30.879565872312636</v>
      </c>
      <c r="AK120" s="106">
        <f t="shared" si="135"/>
        <v>18.527739523387371</v>
      </c>
      <c r="AL120" s="106">
        <f t="shared" si="136"/>
        <v>18.527739523387371</v>
      </c>
      <c r="AM120" s="106">
        <f t="shared" si="137"/>
        <v>18.527739523387371</v>
      </c>
      <c r="AN120" s="106">
        <f t="shared" si="138"/>
        <v>18.527739523387371</v>
      </c>
      <c r="AO120" s="106">
        <f t="shared" si="139"/>
        <v>18.527739523387371</v>
      </c>
      <c r="AP120" s="106">
        <f t="shared" si="140"/>
        <v>18.527739523387371</v>
      </c>
      <c r="AQ120" s="106">
        <f t="shared" si="141"/>
        <v>18.527739523387371</v>
      </c>
      <c r="AR120" s="106">
        <f t="shared" si="142"/>
        <v>18.527739523387581</v>
      </c>
      <c r="AS120" s="106">
        <f t="shared" si="143"/>
        <v>18.527739523387581</v>
      </c>
      <c r="AT120" s="106">
        <f t="shared" si="144"/>
        <v>18.527739523387371</v>
      </c>
      <c r="AU120" s="106">
        <f t="shared" si="145"/>
        <v>18.527739523387158</v>
      </c>
      <c r="AV120" s="18"/>
    </row>
    <row r="121" spans="1:48" x14ac:dyDescent="0.2">
      <c r="A121" s="68" t="s">
        <v>12</v>
      </c>
      <c r="B121" s="104">
        <v>11</v>
      </c>
      <c r="C121" s="22"/>
      <c r="D121" s="22">
        <f t="shared" si="105"/>
        <v>4000</v>
      </c>
      <c r="E121" s="22">
        <f>'[1]hypothetical grid'!BA12</f>
        <v>23.333333333333485</v>
      </c>
      <c r="F121" s="22">
        <f t="shared" si="106"/>
        <v>6233.3333333333376</v>
      </c>
      <c r="G121" s="22">
        <f t="shared" si="69"/>
        <v>1000</v>
      </c>
      <c r="H121" s="17">
        <f t="shared" si="107"/>
        <v>0</v>
      </c>
      <c r="I121" s="17">
        <f t="shared" si="70"/>
        <v>51.984891380319048</v>
      </c>
      <c r="J121" s="17">
        <f t="shared" si="108"/>
        <v>0</v>
      </c>
      <c r="K121" s="17">
        <f t="shared" si="109"/>
        <v>0</v>
      </c>
      <c r="L121" s="17">
        <f t="shared" si="110"/>
        <v>0</v>
      </c>
      <c r="M121" s="17">
        <f t="shared" si="111"/>
        <v>0</v>
      </c>
      <c r="N121" s="17">
        <f t="shared" si="112"/>
        <v>0</v>
      </c>
      <c r="O121" s="17">
        <f t="shared" si="113"/>
        <v>35.738808668608094</v>
      </c>
      <c r="P121" s="17">
        <f t="shared" si="114"/>
        <v>0</v>
      </c>
      <c r="Q121" s="17">
        <f t="shared" si="115"/>
        <v>0</v>
      </c>
      <c r="R121" s="17">
        <f t="shared" si="116"/>
        <v>0</v>
      </c>
      <c r="S121" s="17">
        <f t="shared" si="117"/>
        <v>0</v>
      </c>
      <c r="T121" s="17">
        <f t="shared" si="118"/>
        <v>0</v>
      </c>
      <c r="U121" s="17">
        <f t="shared" si="119"/>
        <v>53.610357417208824</v>
      </c>
      <c r="V121" s="17">
        <f t="shared" si="120"/>
        <v>0</v>
      </c>
      <c r="W121" s="17">
        <f t="shared" si="121"/>
        <v>0</v>
      </c>
      <c r="X121" s="17">
        <f t="shared" si="122"/>
        <v>0</v>
      </c>
      <c r="Y121" s="17">
        <f t="shared" si="123"/>
        <v>0</v>
      </c>
      <c r="Z121" s="17">
        <f t="shared" si="124"/>
        <v>0</v>
      </c>
      <c r="AA121" s="17">
        <f t="shared" si="125"/>
        <v>0</v>
      </c>
      <c r="AB121" s="18">
        <f t="shared" si="126"/>
        <v>10.007266717879046</v>
      </c>
      <c r="AC121" s="18">
        <f t="shared" si="127"/>
        <v>20.014533435757507</v>
      </c>
      <c r="AD121" s="18">
        <f t="shared" si="128"/>
        <v>28.59219062251131</v>
      </c>
      <c r="AE121" s="18">
        <f t="shared" si="129"/>
        <v>28.59219062251131</v>
      </c>
      <c r="AF121" s="18">
        <f t="shared" si="130"/>
        <v>28.59219062251131</v>
      </c>
      <c r="AG121" s="18">
        <f t="shared" si="131"/>
        <v>28.59219062251131</v>
      </c>
      <c r="AH121" s="18">
        <f t="shared" si="132"/>
        <v>28.59219062251131</v>
      </c>
      <c r="AI121" s="18">
        <f t="shared" si="133"/>
        <v>28.592190622511698</v>
      </c>
      <c r="AJ121" s="18">
        <f t="shared" si="134"/>
        <v>17.155314373506826</v>
      </c>
      <c r="AK121" s="18">
        <f t="shared" si="135"/>
        <v>17.155314373506826</v>
      </c>
      <c r="AL121" s="18">
        <f t="shared" si="136"/>
        <v>17.155314373506826</v>
      </c>
      <c r="AM121" s="18">
        <f t="shared" si="137"/>
        <v>17.155314373506826</v>
      </c>
      <c r="AN121" s="18">
        <f t="shared" si="138"/>
        <v>17.155314373506826</v>
      </c>
      <c r="AO121" s="18">
        <f t="shared" si="139"/>
        <v>17.155314373506826</v>
      </c>
      <c r="AP121" s="18">
        <f t="shared" si="140"/>
        <v>17.155314373506826</v>
      </c>
      <c r="AQ121" s="18">
        <f t="shared" si="141"/>
        <v>17.155314373507018</v>
      </c>
      <c r="AR121" s="18">
        <f t="shared" si="142"/>
        <v>17.155314373507018</v>
      </c>
      <c r="AS121" s="18">
        <f t="shared" si="143"/>
        <v>17.155314373506826</v>
      </c>
      <c r="AT121" s="18">
        <f t="shared" si="144"/>
        <v>17.155314373506631</v>
      </c>
      <c r="AU121" s="18">
        <f t="shared" si="145"/>
        <v>17.155314373506826</v>
      </c>
      <c r="AV121" s="18"/>
    </row>
    <row r="122" spans="1:48" x14ac:dyDescent="0.2">
      <c r="A122" s="68" t="s">
        <v>12</v>
      </c>
      <c r="B122" s="111">
        <v>12</v>
      </c>
      <c r="C122" s="21">
        <v>121.21</v>
      </c>
      <c r="D122" s="21">
        <f t="shared" si="105"/>
        <v>4121.21</v>
      </c>
      <c r="E122" s="22">
        <f>'[1]hypothetical grid'!BA13</f>
        <v>46.666666666665606</v>
      </c>
      <c r="F122" s="21">
        <f t="shared" si="106"/>
        <v>6280.0000000000036</v>
      </c>
      <c r="G122" s="21">
        <f t="shared" si="69"/>
        <v>1030.3025</v>
      </c>
      <c r="H122" s="17">
        <f t="shared" si="107"/>
        <v>48.1341586854806</v>
      </c>
      <c r="I122" s="17">
        <f t="shared" si="70"/>
        <v>0</v>
      </c>
      <c r="J122" s="17">
        <f t="shared" si="108"/>
        <v>0</v>
      </c>
      <c r="K122" s="17">
        <f t="shared" si="109"/>
        <v>0</v>
      </c>
      <c r="L122" s="17">
        <f t="shared" si="110"/>
        <v>0</v>
      </c>
      <c r="M122" s="17">
        <f t="shared" si="111"/>
        <v>0</v>
      </c>
      <c r="N122" s="17">
        <f t="shared" si="112"/>
        <v>33.091489507970451</v>
      </c>
      <c r="O122" s="17">
        <f t="shared" si="113"/>
        <v>0</v>
      </c>
      <c r="P122" s="17">
        <f t="shared" si="114"/>
        <v>0</v>
      </c>
      <c r="Q122" s="17">
        <f t="shared" si="115"/>
        <v>0</v>
      </c>
      <c r="R122" s="17">
        <f t="shared" si="116"/>
        <v>0</v>
      </c>
      <c r="S122" s="17">
        <f t="shared" si="117"/>
        <v>0</v>
      </c>
      <c r="T122" s="17">
        <f t="shared" si="118"/>
        <v>49.639219830748907</v>
      </c>
      <c r="U122" s="17">
        <f t="shared" si="119"/>
        <v>0</v>
      </c>
      <c r="V122" s="17">
        <f t="shared" si="120"/>
        <v>0</v>
      </c>
      <c r="W122" s="17">
        <f t="shared" si="121"/>
        <v>0</v>
      </c>
      <c r="X122" s="17">
        <f t="shared" si="122"/>
        <v>0</v>
      </c>
      <c r="Y122" s="17">
        <f t="shared" si="123"/>
        <v>0</v>
      </c>
      <c r="Z122" s="17">
        <f t="shared" si="124"/>
        <v>0</v>
      </c>
      <c r="AA122" s="17">
        <f t="shared" si="125"/>
        <v>0</v>
      </c>
      <c r="AB122" s="18">
        <f t="shared" si="126"/>
        <v>18.531975403479173</v>
      </c>
      <c r="AC122" s="18">
        <f t="shared" si="127"/>
        <v>26.474250576399356</v>
      </c>
      <c r="AD122" s="18">
        <f t="shared" si="128"/>
        <v>26.474250576399356</v>
      </c>
      <c r="AE122" s="18">
        <f t="shared" si="129"/>
        <v>26.474250576399356</v>
      </c>
      <c r="AF122" s="18">
        <f t="shared" si="130"/>
        <v>26.474250576399356</v>
      </c>
      <c r="AG122" s="18">
        <f t="shared" si="131"/>
        <v>26.474250576399356</v>
      </c>
      <c r="AH122" s="18">
        <f t="shared" si="132"/>
        <v>26.474250576399719</v>
      </c>
      <c r="AI122" s="18">
        <f t="shared" si="133"/>
        <v>15.884550345839651</v>
      </c>
      <c r="AJ122" s="18">
        <f t="shared" si="134"/>
        <v>15.884550345839651</v>
      </c>
      <c r="AK122" s="18">
        <f t="shared" si="135"/>
        <v>15.884550345839651</v>
      </c>
      <c r="AL122" s="18">
        <f t="shared" si="136"/>
        <v>15.884550345839651</v>
      </c>
      <c r="AM122" s="18">
        <f t="shared" si="137"/>
        <v>15.884550345839651</v>
      </c>
      <c r="AN122" s="18">
        <f t="shared" si="138"/>
        <v>15.884550345839651</v>
      </c>
      <c r="AO122" s="18">
        <f t="shared" si="139"/>
        <v>15.884550345839651</v>
      </c>
      <c r="AP122" s="18">
        <f t="shared" si="140"/>
        <v>15.88455034583983</v>
      </c>
      <c r="AQ122" s="18">
        <f t="shared" si="141"/>
        <v>15.88455034583983</v>
      </c>
      <c r="AR122" s="18">
        <f t="shared" si="142"/>
        <v>15.884550345839651</v>
      </c>
      <c r="AS122" s="18">
        <f t="shared" si="143"/>
        <v>15.88455034583947</v>
      </c>
      <c r="AT122" s="18">
        <f t="shared" si="144"/>
        <v>15.884550345839651</v>
      </c>
      <c r="AU122" s="18">
        <f>$E141/(1.08)^$B122</f>
        <v>15.884550345839651</v>
      </c>
      <c r="AV122" s="18"/>
    </row>
    <row r="123" spans="1:48" x14ac:dyDescent="0.2">
      <c r="A123" s="68" t="s">
        <v>12</v>
      </c>
      <c r="B123" s="111">
        <v>13</v>
      </c>
      <c r="C123" s="21">
        <f>'[1]hypothetical grid'!AU14</f>
        <v>0</v>
      </c>
      <c r="D123" s="21">
        <f t="shared" si="105"/>
        <v>4121.21</v>
      </c>
      <c r="E123" s="22">
        <f>'[1]hypothetical grid'!BA14</f>
        <v>66.666666666666515</v>
      </c>
      <c r="F123" s="21">
        <f t="shared" si="106"/>
        <v>6346.6666666666697</v>
      </c>
      <c r="G123" s="21">
        <f t="shared" si="69"/>
        <v>1030.3025</v>
      </c>
      <c r="H123" s="17">
        <f t="shared" si="107"/>
        <v>0</v>
      </c>
      <c r="I123" s="17">
        <f t="shared" si="70"/>
        <v>0</v>
      </c>
      <c r="J123" s="17">
        <f t="shared" si="108"/>
        <v>0</v>
      </c>
      <c r="K123" s="17">
        <f t="shared" si="109"/>
        <v>0</v>
      </c>
      <c r="L123" s="17">
        <f t="shared" si="110"/>
        <v>0</v>
      </c>
      <c r="M123" s="17">
        <f t="shared" si="111"/>
        <v>30.640268062935604</v>
      </c>
      <c r="N123" s="17">
        <f t="shared" si="112"/>
        <v>0</v>
      </c>
      <c r="O123" s="17">
        <f t="shared" si="113"/>
        <v>0</v>
      </c>
      <c r="P123" s="17">
        <f t="shared" si="114"/>
        <v>0</v>
      </c>
      <c r="Q123" s="17">
        <f t="shared" si="115"/>
        <v>0</v>
      </c>
      <c r="R123" s="17">
        <f t="shared" si="116"/>
        <v>0</v>
      </c>
      <c r="S123" s="17">
        <f t="shared" si="117"/>
        <v>45.962240584026766</v>
      </c>
      <c r="T123" s="17">
        <f t="shared" si="118"/>
        <v>0</v>
      </c>
      <c r="U123" s="17">
        <f t="shared" si="119"/>
        <v>0</v>
      </c>
      <c r="V123" s="17">
        <f t="shared" si="120"/>
        <v>0</v>
      </c>
      <c r="W123" s="17">
        <f t="shared" si="121"/>
        <v>0</v>
      </c>
      <c r="X123" s="17">
        <f t="shared" si="122"/>
        <v>0</v>
      </c>
      <c r="Y123" s="17">
        <f t="shared" si="123"/>
        <v>0</v>
      </c>
      <c r="Z123" s="17">
        <f t="shared" si="124"/>
        <v>0</v>
      </c>
      <c r="AA123" s="17">
        <f t="shared" si="125"/>
        <v>0</v>
      </c>
      <c r="AB123" s="18">
        <f t="shared" si="126"/>
        <v>24.513194978147553</v>
      </c>
      <c r="AC123" s="18">
        <f t="shared" si="127"/>
        <v>24.513194978147553</v>
      </c>
      <c r="AD123" s="18">
        <f t="shared" si="128"/>
        <v>24.513194978147553</v>
      </c>
      <c r="AE123" s="18">
        <f t="shared" si="129"/>
        <v>24.513194978147553</v>
      </c>
      <c r="AF123" s="18">
        <f t="shared" si="130"/>
        <v>24.513194978147553</v>
      </c>
      <c r="AG123" s="18">
        <f t="shared" si="131"/>
        <v>24.513194978147887</v>
      </c>
      <c r="AH123" s="18">
        <f t="shared" si="132"/>
        <v>14.707916986888566</v>
      </c>
      <c r="AI123" s="18">
        <f t="shared" si="133"/>
        <v>14.707916986888566</v>
      </c>
      <c r="AJ123" s="18">
        <f t="shared" si="134"/>
        <v>14.707916986888566</v>
      </c>
      <c r="AK123" s="18">
        <f t="shared" si="135"/>
        <v>14.707916986888566</v>
      </c>
      <c r="AL123" s="18">
        <f t="shared" si="136"/>
        <v>14.707916986888566</v>
      </c>
      <c r="AM123" s="18">
        <f t="shared" si="137"/>
        <v>14.707916986888566</v>
      </c>
      <c r="AN123" s="18">
        <f t="shared" si="138"/>
        <v>14.707916986888566</v>
      </c>
      <c r="AO123" s="18">
        <f t="shared" si="139"/>
        <v>14.707916986888733</v>
      </c>
      <c r="AP123" s="18">
        <f t="shared" si="140"/>
        <v>14.707916986888733</v>
      </c>
      <c r="AQ123" s="18">
        <f t="shared" si="141"/>
        <v>14.707916986888566</v>
      </c>
      <c r="AR123" s="18">
        <f t="shared" si="142"/>
        <v>14.707916986888398</v>
      </c>
      <c r="AS123" s="18">
        <f t="shared" si="143"/>
        <v>14.707916986888566</v>
      </c>
      <c r="AT123" s="18">
        <f>$E141/(1.08)^$B123</f>
        <v>14.707916986888566</v>
      </c>
      <c r="AU123" s="18">
        <f t="shared" ref="AU123:AU150" si="146">$E142/(1.08)^$B123</f>
        <v>14.707916986888566</v>
      </c>
      <c r="AV123" s="18"/>
    </row>
    <row r="124" spans="1:48" x14ac:dyDescent="0.2">
      <c r="A124" s="68" t="s">
        <v>12</v>
      </c>
      <c r="B124" s="111">
        <v>14</v>
      </c>
      <c r="C124" s="21">
        <f>'[1]hypothetical grid'!AU15</f>
        <v>0</v>
      </c>
      <c r="D124" s="21">
        <f t="shared" si="105"/>
        <v>4121.21</v>
      </c>
      <c r="E124" s="22">
        <f>'[1]hypothetical grid'!BA15</f>
        <v>66.666666666666515</v>
      </c>
      <c r="F124" s="21">
        <f t="shared" si="106"/>
        <v>6413.3333333333358</v>
      </c>
      <c r="G124" s="21">
        <f t="shared" si="69"/>
        <v>1030.3025</v>
      </c>
      <c r="H124" s="17">
        <f t="shared" si="107"/>
        <v>0</v>
      </c>
      <c r="I124" s="17">
        <f t="shared" si="70"/>
        <v>0</v>
      </c>
      <c r="J124" s="17">
        <f t="shared" si="108"/>
        <v>0</v>
      </c>
      <c r="K124" s="17">
        <f t="shared" si="109"/>
        <v>0</v>
      </c>
      <c r="L124" s="17">
        <f t="shared" si="110"/>
        <v>28.370618576792221</v>
      </c>
      <c r="M124" s="17">
        <f t="shared" si="111"/>
        <v>0</v>
      </c>
      <c r="N124" s="17">
        <f t="shared" si="112"/>
        <v>0</v>
      </c>
      <c r="O124" s="17">
        <f t="shared" si="113"/>
        <v>0</v>
      </c>
      <c r="P124" s="17">
        <f t="shared" si="114"/>
        <v>0</v>
      </c>
      <c r="Q124" s="17">
        <f t="shared" si="115"/>
        <v>0</v>
      </c>
      <c r="R124" s="17">
        <f t="shared" si="116"/>
        <v>42.55763017039515</v>
      </c>
      <c r="S124" s="17">
        <f t="shared" si="117"/>
        <v>0</v>
      </c>
      <c r="T124" s="17">
        <f t="shared" si="118"/>
        <v>0</v>
      </c>
      <c r="U124" s="17">
        <f t="shared" si="119"/>
        <v>0</v>
      </c>
      <c r="V124" s="17">
        <f t="shared" si="120"/>
        <v>0</v>
      </c>
      <c r="W124" s="17">
        <f t="shared" si="121"/>
        <v>0</v>
      </c>
      <c r="X124" s="17">
        <f t="shared" si="122"/>
        <v>0</v>
      </c>
      <c r="Y124" s="17">
        <f t="shared" si="123"/>
        <v>0</v>
      </c>
      <c r="Z124" s="17">
        <f t="shared" si="124"/>
        <v>0</v>
      </c>
      <c r="AA124" s="17">
        <f t="shared" si="125"/>
        <v>0</v>
      </c>
      <c r="AB124" s="18">
        <f t="shared" si="126"/>
        <v>22.697402757544026</v>
      </c>
      <c r="AC124" s="18">
        <f t="shared" si="127"/>
        <v>22.697402757544026</v>
      </c>
      <c r="AD124" s="18">
        <f t="shared" si="128"/>
        <v>22.697402757544026</v>
      </c>
      <c r="AE124" s="18">
        <f t="shared" si="129"/>
        <v>22.697402757544026</v>
      </c>
      <c r="AF124" s="18">
        <f t="shared" si="130"/>
        <v>22.697402757544335</v>
      </c>
      <c r="AG124" s="18">
        <f t="shared" si="131"/>
        <v>13.618441654526448</v>
      </c>
      <c r="AH124" s="18">
        <f t="shared" si="132"/>
        <v>13.618441654526448</v>
      </c>
      <c r="AI124" s="18">
        <f t="shared" si="133"/>
        <v>13.618441654526448</v>
      </c>
      <c r="AJ124" s="18">
        <f t="shared" si="134"/>
        <v>13.618441654526448</v>
      </c>
      <c r="AK124" s="18">
        <f t="shared" si="135"/>
        <v>13.618441654526448</v>
      </c>
      <c r="AL124" s="18">
        <f t="shared" si="136"/>
        <v>13.618441654526448</v>
      </c>
      <c r="AM124" s="18">
        <f t="shared" si="137"/>
        <v>13.618441654526448</v>
      </c>
      <c r="AN124" s="18">
        <f t="shared" si="138"/>
        <v>13.618441654526602</v>
      </c>
      <c r="AO124" s="18">
        <f t="shared" si="139"/>
        <v>13.618441654526602</v>
      </c>
      <c r="AP124" s="18">
        <f t="shared" si="140"/>
        <v>13.618441654526448</v>
      </c>
      <c r="AQ124" s="18">
        <f t="shared" si="141"/>
        <v>13.618441654526292</v>
      </c>
      <c r="AR124" s="18">
        <f t="shared" si="142"/>
        <v>13.618441654526448</v>
      </c>
      <c r="AS124" s="18">
        <f>$E141/(1.08)^$B124</f>
        <v>13.618441654526448</v>
      </c>
      <c r="AT124" s="18">
        <f t="shared" ref="AT124:AT150" si="147">$E142/(1.08)^$B124</f>
        <v>13.618441654526448</v>
      </c>
      <c r="AU124" s="18">
        <f t="shared" si="146"/>
        <v>13.618441654526448</v>
      </c>
      <c r="AV124" s="18"/>
    </row>
    <row r="125" spans="1:48" x14ac:dyDescent="0.2">
      <c r="A125" s="68" t="s">
        <v>12</v>
      </c>
      <c r="B125" s="111">
        <v>15</v>
      </c>
      <c r="C125" s="21">
        <f>'[1]hypothetical grid'!AU16</f>
        <v>0</v>
      </c>
      <c r="D125" s="21">
        <f t="shared" si="105"/>
        <v>4121.21</v>
      </c>
      <c r="E125" s="22">
        <f>'[1]hypothetical grid'!BA16</f>
        <v>66.666666666666515</v>
      </c>
      <c r="F125" s="21">
        <f t="shared" si="106"/>
        <v>6480.0000000000018</v>
      </c>
      <c r="G125" s="21">
        <f t="shared" si="69"/>
        <v>1030.3025</v>
      </c>
      <c r="H125" s="17">
        <f t="shared" si="107"/>
        <v>0</v>
      </c>
      <c r="I125" s="17">
        <f t="shared" si="70"/>
        <v>0</v>
      </c>
      <c r="J125" s="17">
        <f t="shared" si="108"/>
        <v>0</v>
      </c>
      <c r="K125" s="17">
        <f t="shared" si="109"/>
        <v>26.269091274807611</v>
      </c>
      <c r="L125" s="17">
        <f t="shared" si="110"/>
        <v>0</v>
      </c>
      <c r="M125" s="17">
        <f t="shared" si="111"/>
        <v>0</v>
      </c>
      <c r="N125" s="17">
        <f t="shared" si="112"/>
        <v>0</v>
      </c>
      <c r="O125" s="17">
        <f t="shared" si="113"/>
        <v>0</v>
      </c>
      <c r="P125" s="17">
        <f t="shared" si="114"/>
        <v>0</v>
      </c>
      <c r="Q125" s="17">
        <f t="shared" si="115"/>
        <v>39.405213120736242</v>
      </c>
      <c r="R125" s="17">
        <f t="shared" si="116"/>
        <v>0</v>
      </c>
      <c r="S125" s="17">
        <f t="shared" si="117"/>
        <v>0</v>
      </c>
      <c r="T125" s="17">
        <f t="shared" si="118"/>
        <v>0</v>
      </c>
      <c r="U125" s="17">
        <f t="shared" si="119"/>
        <v>0</v>
      </c>
      <c r="V125" s="17">
        <f t="shared" si="120"/>
        <v>0</v>
      </c>
      <c r="W125" s="17">
        <f t="shared" si="121"/>
        <v>0</v>
      </c>
      <c r="X125" s="17">
        <f>$C141/(1.08)^$B125</f>
        <v>0</v>
      </c>
      <c r="Y125" s="17">
        <f t="shared" si="123"/>
        <v>0</v>
      </c>
      <c r="Z125" s="17">
        <f t="shared" si="124"/>
        <v>0</v>
      </c>
      <c r="AA125" s="17">
        <f t="shared" si="125"/>
        <v>0</v>
      </c>
      <c r="AB125" s="18">
        <f t="shared" si="126"/>
        <v>21.016113664392616</v>
      </c>
      <c r="AC125" s="18">
        <f t="shared" si="127"/>
        <v>21.016113664392616</v>
      </c>
      <c r="AD125" s="18">
        <f t="shared" si="128"/>
        <v>21.016113664392616</v>
      </c>
      <c r="AE125" s="18">
        <f t="shared" si="129"/>
        <v>21.016113664392904</v>
      </c>
      <c r="AF125" s="18">
        <f t="shared" si="130"/>
        <v>12.609668198635598</v>
      </c>
      <c r="AG125" s="18">
        <f t="shared" si="131"/>
        <v>12.609668198635598</v>
      </c>
      <c r="AH125" s="18">
        <f t="shared" si="132"/>
        <v>12.609668198635598</v>
      </c>
      <c r="AI125" s="18">
        <f t="shared" si="133"/>
        <v>12.609668198635598</v>
      </c>
      <c r="AJ125" s="18">
        <f t="shared" si="134"/>
        <v>12.609668198635598</v>
      </c>
      <c r="AK125" s="18">
        <f t="shared" si="135"/>
        <v>12.609668198635598</v>
      </c>
      <c r="AL125" s="18">
        <f t="shared" si="136"/>
        <v>12.609668198635598</v>
      </c>
      <c r="AM125" s="18">
        <f t="shared" si="137"/>
        <v>12.609668198635742</v>
      </c>
      <c r="AN125" s="18">
        <f t="shared" si="138"/>
        <v>12.609668198635742</v>
      </c>
      <c r="AO125" s="18">
        <f t="shared" si="139"/>
        <v>12.609668198635598</v>
      </c>
      <c r="AP125" s="18">
        <f t="shared" si="140"/>
        <v>12.609668198635456</v>
      </c>
      <c r="AQ125" s="18">
        <f t="shared" si="141"/>
        <v>12.609668198635598</v>
      </c>
      <c r="AR125" s="18">
        <f>$E141/(1.08)^$B125</f>
        <v>12.609668198635598</v>
      </c>
      <c r="AS125" s="18">
        <f t="shared" ref="AS125:AS150" si="148">$E142/(1.08)^$B125</f>
        <v>12.609668198635598</v>
      </c>
      <c r="AT125" s="18">
        <f t="shared" si="147"/>
        <v>12.609668198635598</v>
      </c>
      <c r="AU125" s="18">
        <f t="shared" si="146"/>
        <v>12.609668198635598</v>
      </c>
      <c r="AV125" s="18"/>
    </row>
    <row r="126" spans="1:48" x14ac:dyDescent="0.2">
      <c r="A126" s="68" t="s">
        <v>12</v>
      </c>
      <c r="B126" s="111">
        <v>16</v>
      </c>
      <c r="C126" s="21">
        <f>'[1]hypothetical grid'!AU17</f>
        <v>0</v>
      </c>
      <c r="D126" s="21">
        <f t="shared" si="105"/>
        <v>4121.21</v>
      </c>
      <c r="E126" s="22">
        <f>'[1]hypothetical grid'!BA17</f>
        <v>66.666666666666515</v>
      </c>
      <c r="F126" s="21">
        <f t="shared" si="106"/>
        <v>6546.6666666666679</v>
      </c>
      <c r="G126" s="21">
        <f t="shared" si="69"/>
        <v>1030.3025</v>
      </c>
      <c r="H126" s="17">
        <f t="shared" si="107"/>
        <v>0</v>
      </c>
      <c r="I126" s="17">
        <f t="shared" si="70"/>
        <v>0</v>
      </c>
      <c r="J126" s="17">
        <f t="shared" si="108"/>
        <v>24.323232661858899</v>
      </c>
      <c r="K126" s="17">
        <f t="shared" si="109"/>
        <v>0</v>
      </c>
      <c r="L126" s="17">
        <f t="shared" si="110"/>
        <v>0</v>
      </c>
      <c r="M126" s="17">
        <f t="shared" si="111"/>
        <v>0</v>
      </c>
      <c r="N126" s="17">
        <f t="shared" si="112"/>
        <v>0</v>
      </c>
      <c r="O126" s="17">
        <f t="shared" si="113"/>
        <v>0</v>
      </c>
      <c r="P126" s="17">
        <f t="shared" si="114"/>
        <v>36.486308445126156</v>
      </c>
      <c r="Q126" s="17">
        <f t="shared" si="115"/>
        <v>0</v>
      </c>
      <c r="R126" s="17">
        <f t="shared" si="116"/>
        <v>0</v>
      </c>
      <c r="S126" s="17">
        <f t="shared" si="117"/>
        <v>0</v>
      </c>
      <c r="T126" s="17">
        <f t="shared" si="118"/>
        <v>0</v>
      </c>
      <c r="U126" s="17">
        <f t="shared" si="119"/>
        <v>0</v>
      </c>
      <c r="V126" s="17">
        <f t="shared" si="120"/>
        <v>0</v>
      </c>
      <c r="W126" s="17">
        <f t="shared" si="121"/>
        <v>0</v>
      </c>
      <c r="X126" s="17">
        <f t="shared" ref="X126:X150" si="149">$C142/(1.08)^$B126</f>
        <v>0</v>
      </c>
      <c r="Y126" s="17">
        <f t="shared" si="123"/>
        <v>0</v>
      </c>
      <c r="Z126" s="17">
        <f t="shared" si="124"/>
        <v>0</v>
      </c>
      <c r="AA126" s="17">
        <f t="shared" si="125"/>
        <v>0</v>
      </c>
      <c r="AB126" s="18">
        <f t="shared" si="126"/>
        <v>19.459364504067238</v>
      </c>
      <c r="AC126" s="18">
        <f t="shared" si="127"/>
        <v>19.459364504067238</v>
      </c>
      <c r="AD126" s="18">
        <f t="shared" si="128"/>
        <v>19.459364504067505</v>
      </c>
      <c r="AE126" s="18">
        <f t="shared" si="129"/>
        <v>11.675618702440369</v>
      </c>
      <c r="AF126" s="18">
        <f t="shared" si="130"/>
        <v>11.675618702440369</v>
      </c>
      <c r="AG126" s="18">
        <f t="shared" si="131"/>
        <v>11.675618702440369</v>
      </c>
      <c r="AH126" s="18">
        <f t="shared" si="132"/>
        <v>11.675618702440369</v>
      </c>
      <c r="AI126" s="18">
        <f t="shared" si="133"/>
        <v>11.675618702440369</v>
      </c>
      <c r="AJ126" s="18">
        <f t="shared" si="134"/>
        <v>11.675618702440369</v>
      </c>
      <c r="AK126" s="18">
        <f t="shared" si="135"/>
        <v>11.675618702440369</v>
      </c>
      <c r="AL126" s="18">
        <f t="shared" si="136"/>
        <v>11.675618702440502</v>
      </c>
      <c r="AM126" s="18">
        <f t="shared" si="137"/>
        <v>11.675618702440502</v>
      </c>
      <c r="AN126" s="18">
        <f t="shared" si="138"/>
        <v>11.675618702440369</v>
      </c>
      <c r="AO126" s="18">
        <f t="shared" si="139"/>
        <v>11.675618702440236</v>
      </c>
      <c r="AP126" s="18">
        <f t="shared" si="140"/>
        <v>11.675618702440369</v>
      </c>
      <c r="AQ126" s="18">
        <f t="shared" si="141"/>
        <v>11.675618702440369</v>
      </c>
      <c r="AR126" s="18">
        <f t="shared" ref="AR126:AR150" si="150">$E142/(1.08)^$B126</f>
        <v>11.675618702440369</v>
      </c>
      <c r="AS126" s="18">
        <f t="shared" si="148"/>
        <v>11.675618702440369</v>
      </c>
      <c r="AT126" s="18">
        <f t="shared" si="147"/>
        <v>11.675618702440369</v>
      </c>
      <c r="AU126" s="18">
        <f t="shared" si="146"/>
        <v>11.675618702440236</v>
      </c>
      <c r="AV126" s="18"/>
    </row>
    <row r="127" spans="1:48" x14ac:dyDescent="0.2">
      <c r="A127" s="68" t="s">
        <v>12</v>
      </c>
      <c r="B127" s="111">
        <v>17</v>
      </c>
      <c r="C127" s="21">
        <f>'[1]hypothetical grid'!AU18</f>
        <v>0</v>
      </c>
      <c r="D127" s="21">
        <f t="shared" si="105"/>
        <v>4121.21</v>
      </c>
      <c r="E127" s="22">
        <f>'[1]hypothetical grid'!BA18</f>
        <v>66.666666666666515</v>
      </c>
      <c r="F127" s="21">
        <f t="shared" si="106"/>
        <v>6613.3333333333339</v>
      </c>
      <c r="G127" s="21">
        <f t="shared" si="69"/>
        <v>1030.3025</v>
      </c>
      <c r="H127" s="17">
        <f t="shared" si="107"/>
        <v>0</v>
      </c>
      <c r="I127" s="17">
        <f t="shared" si="70"/>
        <v>22.521511723943423</v>
      </c>
      <c r="J127" s="17">
        <f t="shared" si="108"/>
        <v>0</v>
      </c>
      <c r="K127" s="17">
        <f t="shared" si="109"/>
        <v>0</v>
      </c>
      <c r="L127" s="17">
        <f t="shared" si="110"/>
        <v>0</v>
      </c>
      <c r="M127" s="17">
        <f t="shared" si="111"/>
        <v>0</v>
      </c>
      <c r="N127" s="17">
        <f t="shared" si="112"/>
        <v>0</v>
      </c>
      <c r="O127" s="17">
        <f t="shared" si="113"/>
        <v>33.783618930672361</v>
      </c>
      <c r="P127" s="17">
        <f t="shared" si="114"/>
        <v>0</v>
      </c>
      <c r="Q127" s="17">
        <f t="shared" si="115"/>
        <v>0</v>
      </c>
      <c r="R127" s="17">
        <f t="shared" si="116"/>
        <v>0</v>
      </c>
      <c r="S127" s="17">
        <f t="shared" si="117"/>
        <v>0</v>
      </c>
      <c r="T127" s="17">
        <f t="shared" si="118"/>
        <v>0</v>
      </c>
      <c r="U127" s="17">
        <f t="shared" si="119"/>
        <v>0</v>
      </c>
      <c r="V127" s="17">
        <f t="shared" si="120"/>
        <v>0</v>
      </c>
      <c r="W127" s="17">
        <f t="shared" si="121"/>
        <v>0</v>
      </c>
      <c r="X127" s="17">
        <f t="shared" si="149"/>
        <v>0</v>
      </c>
      <c r="Y127" s="17">
        <f t="shared" si="123"/>
        <v>0</v>
      </c>
      <c r="Z127" s="17">
        <f t="shared" si="124"/>
        <v>0</v>
      </c>
      <c r="AA127" s="17">
        <f t="shared" si="125"/>
        <v>0</v>
      </c>
      <c r="AB127" s="18">
        <f t="shared" si="126"/>
        <v>18.017930096358555</v>
      </c>
      <c r="AC127" s="18">
        <f t="shared" si="127"/>
        <v>18.0179300963588</v>
      </c>
      <c r="AD127" s="18">
        <f t="shared" si="128"/>
        <v>10.810758057815157</v>
      </c>
      <c r="AE127" s="18">
        <f t="shared" si="129"/>
        <v>10.810758057815157</v>
      </c>
      <c r="AF127" s="18">
        <f t="shared" si="130"/>
        <v>10.810758057815157</v>
      </c>
      <c r="AG127" s="18">
        <f t="shared" si="131"/>
        <v>10.810758057815157</v>
      </c>
      <c r="AH127" s="18">
        <f t="shared" si="132"/>
        <v>10.810758057815157</v>
      </c>
      <c r="AI127" s="18">
        <f t="shared" si="133"/>
        <v>10.810758057815157</v>
      </c>
      <c r="AJ127" s="18">
        <f t="shared" si="134"/>
        <v>10.810758057815157</v>
      </c>
      <c r="AK127" s="18">
        <f t="shared" si="135"/>
        <v>10.81075805781528</v>
      </c>
      <c r="AL127" s="18">
        <f t="shared" si="136"/>
        <v>10.81075805781528</v>
      </c>
      <c r="AM127" s="18">
        <f t="shared" si="137"/>
        <v>10.810758057815157</v>
      </c>
      <c r="AN127" s="18">
        <f t="shared" si="138"/>
        <v>10.810758057815033</v>
      </c>
      <c r="AO127" s="18">
        <f t="shared" si="139"/>
        <v>10.810758057815157</v>
      </c>
      <c r="AP127" s="18">
        <f t="shared" si="140"/>
        <v>10.810758057815157</v>
      </c>
      <c r="AQ127" s="18">
        <f t="shared" si="141"/>
        <v>10.810758057815157</v>
      </c>
      <c r="AR127" s="18">
        <f t="shared" si="150"/>
        <v>10.810758057815157</v>
      </c>
      <c r="AS127" s="18">
        <f t="shared" si="148"/>
        <v>10.810758057815157</v>
      </c>
      <c r="AT127" s="18">
        <f t="shared" si="147"/>
        <v>10.810758057815033</v>
      </c>
      <c r="AU127" s="18">
        <f t="shared" si="146"/>
        <v>10.810758057815157</v>
      </c>
      <c r="AV127" s="18"/>
    </row>
    <row r="128" spans="1:48" x14ac:dyDescent="0.2">
      <c r="A128" s="68" t="s">
        <v>12</v>
      </c>
      <c r="B128" s="111">
        <v>18</v>
      </c>
      <c r="C128" s="21">
        <v>83.33</v>
      </c>
      <c r="D128" s="21">
        <f t="shared" si="105"/>
        <v>4204.54</v>
      </c>
      <c r="E128" s="22">
        <f>'[1]hypothetical grid'!BA19</f>
        <v>66.666666666667425</v>
      </c>
      <c r="F128" s="21">
        <f t="shared" si="106"/>
        <v>6680.0000000000018</v>
      </c>
      <c r="G128" s="21">
        <f t="shared" si="69"/>
        <v>1051.135</v>
      </c>
      <c r="H128" s="17">
        <f t="shared" si="107"/>
        <v>20.853251596243908</v>
      </c>
      <c r="I128" s="17">
        <f t="shared" si="70"/>
        <v>0</v>
      </c>
      <c r="J128" s="17">
        <f t="shared" si="108"/>
        <v>0</v>
      </c>
      <c r="K128" s="17">
        <f t="shared" si="109"/>
        <v>0</v>
      </c>
      <c r="L128" s="17">
        <f t="shared" si="110"/>
        <v>0</v>
      </c>
      <c r="M128" s="17">
        <f t="shared" si="111"/>
        <v>0</v>
      </c>
      <c r="N128" s="17">
        <f t="shared" si="112"/>
        <v>31.281128639511444</v>
      </c>
      <c r="O128" s="17">
        <f t="shared" si="113"/>
        <v>0</v>
      </c>
      <c r="P128" s="17">
        <f t="shared" si="114"/>
        <v>0</v>
      </c>
      <c r="Q128" s="17">
        <f t="shared" si="115"/>
        <v>0</v>
      </c>
      <c r="R128" s="17">
        <f t="shared" si="116"/>
        <v>0</v>
      </c>
      <c r="S128" s="17">
        <f t="shared" si="117"/>
        <v>0</v>
      </c>
      <c r="T128" s="17">
        <f t="shared" si="118"/>
        <v>0</v>
      </c>
      <c r="U128" s="17">
        <f t="shared" si="119"/>
        <v>0</v>
      </c>
      <c r="V128" s="17">
        <f t="shared" si="120"/>
        <v>0</v>
      </c>
      <c r="W128" s="17">
        <f t="shared" si="121"/>
        <v>0</v>
      </c>
      <c r="X128" s="17">
        <f t="shared" si="149"/>
        <v>0</v>
      </c>
      <c r="Y128" s="17">
        <f t="shared" si="123"/>
        <v>0</v>
      </c>
      <c r="Z128" s="17">
        <f t="shared" si="124"/>
        <v>0</v>
      </c>
      <c r="AA128" s="17">
        <f t="shared" si="125"/>
        <v>0</v>
      </c>
      <c r="AB128" s="18">
        <f t="shared" si="126"/>
        <v>16.683268607739627</v>
      </c>
      <c r="AC128" s="18">
        <f t="shared" si="127"/>
        <v>10.009961164643663</v>
      </c>
      <c r="AD128" s="18">
        <f t="shared" si="128"/>
        <v>10.009961164643663</v>
      </c>
      <c r="AE128" s="18">
        <f t="shared" si="129"/>
        <v>10.009961164643663</v>
      </c>
      <c r="AF128" s="18">
        <f t="shared" si="130"/>
        <v>10.009961164643663</v>
      </c>
      <c r="AG128" s="18">
        <f t="shared" si="131"/>
        <v>10.009961164643663</v>
      </c>
      <c r="AH128" s="18">
        <f t="shared" si="132"/>
        <v>10.009961164643663</v>
      </c>
      <c r="AI128" s="18">
        <f t="shared" si="133"/>
        <v>10.009961164643663</v>
      </c>
      <c r="AJ128" s="18">
        <f t="shared" si="134"/>
        <v>10.009961164643776</v>
      </c>
      <c r="AK128" s="18">
        <f t="shared" si="135"/>
        <v>10.009961164643776</v>
      </c>
      <c r="AL128" s="18">
        <f t="shared" si="136"/>
        <v>10.009961164643663</v>
      </c>
      <c r="AM128" s="18">
        <f t="shared" si="137"/>
        <v>10.009961164643549</v>
      </c>
      <c r="AN128" s="18">
        <f t="shared" si="138"/>
        <v>10.009961164643663</v>
      </c>
      <c r="AO128" s="18">
        <f t="shared" si="139"/>
        <v>10.009961164643663</v>
      </c>
      <c r="AP128" s="18">
        <f t="shared" si="140"/>
        <v>10.009961164643663</v>
      </c>
      <c r="AQ128" s="18">
        <f t="shared" si="141"/>
        <v>10.009961164643663</v>
      </c>
      <c r="AR128" s="18">
        <f t="shared" si="150"/>
        <v>10.009961164643663</v>
      </c>
      <c r="AS128" s="18">
        <f t="shared" si="148"/>
        <v>10.009961164643549</v>
      </c>
      <c r="AT128" s="18">
        <f t="shared" si="147"/>
        <v>10.009961164643663</v>
      </c>
      <c r="AU128" s="18">
        <f t="shared" si="146"/>
        <v>10.009961164643663</v>
      </c>
      <c r="AV128" s="18"/>
    </row>
    <row r="129" spans="1:48" x14ac:dyDescent="0.2">
      <c r="A129" s="68" t="s">
        <v>12</v>
      </c>
      <c r="B129" s="111">
        <v>19</v>
      </c>
      <c r="C129" s="21">
        <f>'[1]hypothetical grid'!AU20</f>
        <v>0</v>
      </c>
      <c r="D129" s="21">
        <f t="shared" si="105"/>
        <v>4204.54</v>
      </c>
      <c r="E129" s="22">
        <f>'[1]hypothetical grid'!BA20</f>
        <v>40</v>
      </c>
      <c r="F129" s="21">
        <f t="shared" si="106"/>
        <v>6720.0000000000018</v>
      </c>
      <c r="G129" s="21">
        <f t="shared" si="69"/>
        <v>1051.135</v>
      </c>
      <c r="H129" s="17">
        <f t="shared" si="107"/>
        <v>0</v>
      </c>
      <c r="I129" s="17">
        <f t="shared" si="70"/>
        <v>0</v>
      </c>
      <c r="J129" s="17">
        <f t="shared" si="108"/>
        <v>0</v>
      </c>
      <c r="K129" s="17">
        <f t="shared" si="109"/>
        <v>0</v>
      </c>
      <c r="L129" s="17">
        <f t="shared" si="110"/>
        <v>0</v>
      </c>
      <c r="M129" s="17">
        <f t="shared" si="111"/>
        <v>28.964007999547633</v>
      </c>
      <c r="N129" s="17">
        <f t="shared" si="112"/>
        <v>0</v>
      </c>
      <c r="O129" s="17">
        <f t="shared" si="113"/>
        <v>0</v>
      </c>
      <c r="P129" s="17">
        <f t="shared" si="114"/>
        <v>0</v>
      </c>
      <c r="Q129" s="17">
        <f t="shared" si="115"/>
        <v>0</v>
      </c>
      <c r="R129" s="17">
        <f t="shared" si="116"/>
        <v>0</v>
      </c>
      <c r="S129" s="17">
        <f t="shared" si="117"/>
        <v>0</v>
      </c>
      <c r="T129" s="17">
        <f t="shared" si="118"/>
        <v>0</v>
      </c>
      <c r="U129" s="17">
        <f t="shared" si="119"/>
        <v>0</v>
      </c>
      <c r="V129" s="17">
        <f t="shared" si="120"/>
        <v>0</v>
      </c>
      <c r="W129" s="17">
        <f t="shared" si="121"/>
        <v>0</v>
      </c>
      <c r="X129" s="17">
        <f t="shared" si="149"/>
        <v>0</v>
      </c>
      <c r="Y129" s="17">
        <f t="shared" si="123"/>
        <v>0</v>
      </c>
      <c r="Z129" s="17">
        <f t="shared" si="124"/>
        <v>0</v>
      </c>
      <c r="AA129" s="17">
        <f t="shared" si="125"/>
        <v>0</v>
      </c>
      <c r="AB129" s="18">
        <f t="shared" si="126"/>
        <v>9.2684825598552418</v>
      </c>
      <c r="AC129" s="18">
        <f t="shared" si="127"/>
        <v>9.2684825598552418</v>
      </c>
      <c r="AD129" s="18">
        <f t="shared" si="128"/>
        <v>9.2684825598552418</v>
      </c>
      <c r="AE129" s="18">
        <f t="shared" si="129"/>
        <v>9.2684825598552418</v>
      </c>
      <c r="AF129" s="18">
        <f t="shared" si="130"/>
        <v>9.2684825598552418</v>
      </c>
      <c r="AG129" s="18">
        <f t="shared" si="131"/>
        <v>9.2684825598552418</v>
      </c>
      <c r="AH129" s="18">
        <f t="shared" si="132"/>
        <v>9.2684825598552418</v>
      </c>
      <c r="AI129" s="18">
        <f t="shared" si="133"/>
        <v>9.2684825598553466</v>
      </c>
      <c r="AJ129" s="18">
        <f t="shared" si="134"/>
        <v>9.2684825598553466</v>
      </c>
      <c r="AK129" s="18">
        <f t="shared" si="135"/>
        <v>9.2684825598552418</v>
      </c>
      <c r="AL129" s="18">
        <f t="shared" si="136"/>
        <v>9.268482559855137</v>
      </c>
      <c r="AM129" s="18">
        <f t="shared" si="137"/>
        <v>9.2684825598552418</v>
      </c>
      <c r="AN129" s="18">
        <f t="shared" si="138"/>
        <v>9.2684825598552418</v>
      </c>
      <c r="AO129" s="18">
        <f t="shared" si="139"/>
        <v>9.2684825598552418</v>
      </c>
      <c r="AP129" s="18">
        <f t="shared" si="140"/>
        <v>9.2684825598552418</v>
      </c>
      <c r="AQ129" s="18">
        <f t="shared" si="141"/>
        <v>9.2684825598552418</v>
      </c>
      <c r="AR129" s="18">
        <f t="shared" si="150"/>
        <v>9.268482559855137</v>
      </c>
      <c r="AS129" s="18">
        <f t="shared" si="148"/>
        <v>9.2684825598552418</v>
      </c>
      <c r="AT129" s="18">
        <f t="shared" si="147"/>
        <v>9.2684825598552418</v>
      </c>
      <c r="AU129" s="18">
        <f t="shared" si="146"/>
        <v>9.2684825598552418</v>
      </c>
      <c r="AV129" s="18"/>
    </row>
    <row r="130" spans="1:48" x14ac:dyDescent="0.2">
      <c r="A130" s="68" t="s">
        <v>12</v>
      </c>
      <c r="B130" s="111">
        <v>20</v>
      </c>
      <c r="C130" s="21">
        <f>'[1]hypothetical grid'!AU21</f>
        <v>0</v>
      </c>
      <c r="D130" s="21">
        <f t="shared" si="105"/>
        <v>4204.54</v>
      </c>
      <c r="E130" s="22">
        <f>'[1]hypothetical grid'!BA21</f>
        <v>40</v>
      </c>
      <c r="F130" s="21">
        <f t="shared" si="106"/>
        <v>6760.0000000000018</v>
      </c>
      <c r="G130" s="21">
        <f t="shared" si="69"/>
        <v>1051.135</v>
      </c>
      <c r="H130" s="17">
        <f t="shared" si="107"/>
        <v>0</v>
      </c>
      <c r="I130" s="17">
        <f t="shared" si="70"/>
        <v>0</v>
      </c>
      <c r="J130" s="17">
        <f t="shared" si="108"/>
        <v>0</v>
      </c>
      <c r="K130" s="17">
        <f t="shared" si="109"/>
        <v>0</v>
      </c>
      <c r="L130" s="17">
        <f t="shared" si="110"/>
        <v>26.818525925507068</v>
      </c>
      <c r="M130" s="17">
        <f t="shared" si="111"/>
        <v>0</v>
      </c>
      <c r="N130" s="17">
        <f t="shared" si="112"/>
        <v>0</v>
      </c>
      <c r="O130" s="17">
        <f t="shared" si="113"/>
        <v>0</v>
      </c>
      <c r="P130" s="17">
        <f t="shared" si="114"/>
        <v>0</v>
      </c>
      <c r="Q130" s="17">
        <f t="shared" si="115"/>
        <v>0</v>
      </c>
      <c r="R130" s="17">
        <f t="shared" si="116"/>
        <v>0</v>
      </c>
      <c r="S130" s="17">
        <f t="shared" si="117"/>
        <v>0</v>
      </c>
      <c r="T130" s="17">
        <f t="shared" si="118"/>
        <v>0</v>
      </c>
      <c r="U130" s="17">
        <f t="shared" si="119"/>
        <v>0</v>
      </c>
      <c r="V130" s="17">
        <f t="shared" si="120"/>
        <v>0</v>
      </c>
      <c r="W130" s="17">
        <f t="shared" si="121"/>
        <v>0</v>
      </c>
      <c r="X130" s="17">
        <f t="shared" si="149"/>
        <v>0</v>
      </c>
      <c r="Y130" s="17">
        <f t="shared" si="123"/>
        <v>0</v>
      </c>
      <c r="Z130" s="17">
        <f t="shared" si="124"/>
        <v>0</v>
      </c>
      <c r="AA130" s="17">
        <f t="shared" si="125"/>
        <v>0</v>
      </c>
      <c r="AB130" s="18">
        <f t="shared" si="126"/>
        <v>8.5819282961622623</v>
      </c>
      <c r="AC130" s="18">
        <f t="shared" si="127"/>
        <v>8.5819282961622623</v>
      </c>
      <c r="AD130" s="18">
        <f t="shared" si="128"/>
        <v>8.5819282961622623</v>
      </c>
      <c r="AE130" s="18">
        <f t="shared" si="129"/>
        <v>8.5819282961622623</v>
      </c>
      <c r="AF130" s="18">
        <f t="shared" si="130"/>
        <v>8.5819282961622623</v>
      </c>
      <c r="AG130" s="18">
        <f t="shared" si="131"/>
        <v>8.5819282961622623</v>
      </c>
      <c r="AH130" s="18">
        <f t="shared" si="132"/>
        <v>8.58192829616236</v>
      </c>
      <c r="AI130" s="18">
        <f t="shared" si="133"/>
        <v>8.58192829616236</v>
      </c>
      <c r="AJ130" s="18">
        <f t="shared" si="134"/>
        <v>8.5819282961622623</v>
      </c>
      <c r="AK130" s="18">
        <f t="shared" si="135"/>
        <v>8.5819282961621646</v>
      </c>
      <c r="AL130" s="18">
        <f t="shared" si="136"/>
        <v>8.5819282961622623</v>
      </c>
      <c r="AM130" s="18">
        <f t="shared" si="137"/>
        <v>8.5819282961622623</v>
      </c>
      <c r="AN130" s="18">
        <f t="shared" si="138"/>
        <v>8.5819282961622623</v>
      </c>
      <c r="AO130" s="18">
        <f t="shared" si="139"/>
        <v>8.5819282961622623</v>
      </c>
      <c r="AP130" s="18">
        <f t="shared" si="140"/>
        <v>8.5819282961622623</v>
      </c>
      <c r="AQ130" s="18">
        <f t="shared" si="141"/>
        <v>8.5819282961621646</v>
      </c>
      <c r="AR130" s="18">
        <f t="shared" si="150"/>
        <v>8.5819282961622623</v>
      </c>
      <c r="AS130" s="18">
        <f t="shared" si="148"/>
        <v>8.5819282961622623</v>
      </c>
      <c r="AT130" s="18">
        <f t="shared" si="147"/>
        <v>8.5819282961622623</v>
      </c>
      <c r="AU130" s="18">
        <f t="shared" si="146"/>
        <v>8.58192829616236</v>
      </c>
      <c r="AV130" s="18"/>
    </row>
    <row r="131" spans="1:48" x14ac:dyDescent="0.2">
      <c r="A131" s="68" t="s">
        <v>12</v>
      </c>
      <c r="B131" s="104">
        <v>21</v>
      </c>
      <c r="C131" s="21">
        <f>'[1]hypothetical grid'!AU22</f>
        <v>0</v>
      </c>
      <c r="D131" s="22">
        <f t="shared" si="105"/>
        <v>4204.54</v>
      </c>
      <c r="E131" s="22">
        <f>'[1]hypothetical grid'!BA22</f>
        <v>40</v>
      </c>
      <c r="F131" s="22">
        <f t="shared" si="106"/>
        <v>6800.0000000000018</v>
      </c>
      <c r="G131" s="22">
        <f t="shared" si="69"/>
        <v>1051.135</v>
      </c>
      <c r="H131" s="17">
        <f t="shared" si="107"/>
        <v>0</v>
      </c>
      <c r="I131" s="17">
        <f t="shared" si="70"/>
        <v>0</v>
      </c>
      <c r="J131" s="17">
        <f t="shared" si="108"/>
        <v>0</v>
      </c>
      <c r="K131" s="17">
        <f t="shared" si="109"/>
        <v>24.831968449543581</v>
      </c>
      <c r="L131" s="17">
        <f t="shared" si="110"/>
        <v>0</v>
      </c>
      <c r="M131" s="17">
        <f t="shared" si="111"/>
        <v>0</v>
      </c>
      <c r="N131" s="17">
        <f t="shared" si="112"/>
        <v>0</v>
      </c>
      <c r="O131" s="17">
        <f t="shared" si="113"/>
        <v>0</v>
      </c>
      <c r="P131" s="17">
        <f t="shared" si="114"/>
        <v>0</v>
      </c>
      <c r="Q131" s="17">
        <f t="shared" si="115"/>
        <v>0</v>
      </c>
      <c r="R131" s="17">
        <f t="shared" si="116"/>
        <v>0</v>
      </c>
      <c r="S131" s="17">
        <f t="shared" si="117"/>
        <v>0</v>
      </c>
      <c r="T131" s="17">
        <f t="shared" si="118"/>
        <v>0</v>
      </c>
      <c r="U131" s="17">
        <f t="shared" si="119"/>
        <v>0</v>
      </c>
      <c r="V131" s="17">
        <f t="shared" si="120"/>
        <v>0</v>
      </c>
      <c r="W131" s="17">
        <f t="shared" si="121"/>
        <v>0</v>
      </c>
      <c r="X131" s="17">
        <f t="shared" si="149"/>
        <v>0</v>
      </c>
      <c r="Y131" s="17">
        <f t="shared" si="123"/>
        <v>0</v>
      </c>
      <c r="Z131" s="17">
        <f t="shared" si="124"/>
        <v>0</v>
      </c>
      <c r="AA131" s="17">
        <f t="shared" si="125"/>
        <v>0</v>
      </c>
      <c r="AB131" s="18">
        <f t="shared" si="126"/>
        <v>7.9462299038539452</v>
      </c>
      <c r="AC131" s="18">
        <f t="shared" si="127"/>
        <v>7.9462299038539452</v>
      </c>
      <c r="AD131" s="18">
        <f t="shared" si="128"/>
        <v>7.9462299038539452</v>
      </c>
      <c r="AE131" s="18">
        <f t="shared" si="129"/>
        <v>7.9462299038539452</v>
      </c>
      <c r="AF131" s="18">
        <f t="shared" si="130"/>
        <v>7.9462299038539452</v>
      </c>
      <c r="AG131" s="18">
        <f t="shared" si="131"/>
        <v>7.9462299038540358</v>
      </c>
      <c r="AH131" s="18">
        <f t="shared" si="132"/>
        <v>7.9462299038540358</v>
      </c>
      <c r="AI131" s="18">
        <f t="shared" si="133"/>
        <v>7.9462299038539452</v>
      </c>
      <c r="AJ131" s="18">
        <f t="shared" si="134"/>
        <v>7.9462299038538555</v>
      </c>
      <c r="AK131" s="18">
        <f t="shared" si="135"/>
        <v>7.9462299038539452</v>
      </c>
      <c r="AL131" s="18">
        <f t="shared" si="136"/>
        <v>7.9462299038539452</v>
      </c>
      <c r="AM131" s="18">
        <f t="shared" si="137"/>
        <v>7.9462299038539452</v>
      </c>
      <c r="AN131" s="18">
        <f t="shared" si="138"/>
        <v>7.9462299038539452</v>
      </c>
      <c r="AO131" s="18">
        <f t="shared" si="139"/>
        <v>7.9462299038539452</v>
      </c>
      <c r="AP131" s="18">
        <f t="shared" si="140"/>
        <v>7.9462299038538555</v>
      </c>
      <c r="AQ131" s="18">
        <f t="shared" si="141"/>
        <v>7.9462299038539452</v>
      </c>
      <c r="AR131" s="18">
        <f t="shared" si="150"/>
        <v>7.9462299038539452</v>
      </c>
      <c r="AS131" s="18">
        <f t="shared" si="148"/>
        <v>7.9462299038539452</v>
      </c>
      <c r="AT131" s="18">
        <f t="shared" si="147"/>
        <v>7.9462299038540358</v>
      </c>
      <c r="AU131" s="18">
        <f t="shared" si="146"/>
        <v>7.9462299038540358</v>
      </c>
      <c r="AV131" s="18"/>
    </row>
    <row r="132" spans="1:48" x14ac:dyDescent="0.2">
      <c r="A132" s="68" t="s">
        <v>12</v>
      </c>
      <c r="B132" s="104">
        <v>22</v>
      </c>
      <c r="C132" s="21">
        <f>'[1]hypothetical grid'!AU23</f>
        <v>0</v>
      </c>
      <c r="D132" s="22">
        <f t="shared" si="105"/>
        <v>4204.54</v>
      </c>
      <c r="E132" s="22">
        <f>'[1]hypothetical grid'!BA23</f>
        <v>40</v>
      </c>
      <c r="F132" s="22">
        <f t="shared" si="106"/>
        <v>6840.0000000000018</v>
      </c>
      <c r="G132" s="22">
        <f t="shared" si="69"/>
        <v>1051.135</v>
      </c>
      <c r="H132" s="17">
        <f t="shared" si="107"/>
        <v>0</v>
      </c>
      <c r="I132" s="17">
        <f t="shared" si="70"/>
        <v>0</v>
      </c>
      <c r="J132" s="17">
        <f t="shared" si="108"/>
        <v>22.992563379207017</v>
      </c>
      <c r="K132" s="17">
        <f t="shared" si="109"/>
        <v>0</v>
      </c>
      <c r="L132" s="17">
        <f t="shared" si="110"/>
        <v>0</v>
      </c>
      <c r="M132" s="17">
        <f t="shared" si="111"/>
        <v>0</v>
      </c>
      <c r="N132" s="17">
        <f t="shared" si="112"/>
        <v>0</v>
      </c>
      <c r="O132" s="17">
        <f t="shared" si="113"/>
        <v>0</v>
      </c>
      <c r="P132" s="17">
        <f t="shared" si="114"/>
        <v>0</v>
      </c>
      <c r="Q132" s="17">
        <f t="shared" si="115"/>
        <v>0</v>
      </c>
      <c r="R132" s="17">
        <f t="shared" si="116"/>
        <v>0</v>
      </c>
      <c r="S132" s="17">
        <f t="shared" si="117"/>
        <v>0</v>
      </c>
      <c r="T132" s="17">
        <f t="shared" si="118"/>
        <v>0</v>
      </c>
      <c r="U132" s="17">
        <f t="shared" si="119"/>
        <v>0</v>
      </c>
      <c r="V132" s="17">
        <f t="shared" si="120"/>
        <v>0</v>
      </c>
      <c r="W132" s="17">
        <f t="shared" si="121"/>
        <v>0</v>
      </c>
      <c r="X132" s="17">
        <f t="shared" si="149"/>
        <v>0</v>
      </c>
      <c r="Y132" s="17">
        <f t="shared" si="123"/>
        <v>0</v>
      </c>
      <c r="Z132" s="17">
        <f t="shared" si="124"/>
        <v>0</v>
      </c>
      <c r="AA132" s="17">
        <f t="shared" si="125"/>
        <v>0</v>
      </c>
      <c r="AB132" s="18">
        <f t="shared" si="126"/>
        <v>7.3576202813462448</v>
      </c>
      <c r="AC132" s="18">
        <f t="shared" si="127"/>
        <v>7.3576202813462448</v>
      </c>
      <c r="AD132" s="18">
        <f t="shared" si="128"/>
        <v>7.3576202813462448</v>
      </c>
      <c r="AE132" s="18">
        <f t="shared" si="129"/>
        <v>7.3576202813462448</v>
      </c>
      <c r="AF132" s="18">
        <f t="shared" si="130"/>
        <v>7.3576202813463283</v>
      </c>
      <c r="AG132" s="18">
        <f t="shared" si="131"/>
        <v>7.3576202813463283</v>
      </c>
      <c r="AH132" s="18">
        <f t="shared" si="132"/>
        <v>7.3576202813462448</v>
      </c>
      <c r="AI132" s="18">
        <f t="shared" si="133"/>
        <v>7.3576202813461613</v>
      </c>
      <c r="AJ132" s="18">
        <f t="shared" si="134"/>
        <v>7.3576202813462448</v>
      </c>
      <c r="AK132" s="18">
        <f t="shared" si="135"/>
        <v>7.3576202813462448</v>
      </c>
      <c r="AL132" s="18">
        <f t="shared" si="136"/>
        <v>7.3576202813462448</v>
      </c>
      <c r="AM132" s="18">
        <f t="shared" si="137"/>
        <v>7.3576202813462448</v>
      </c>
      <c r="AN132" s="18">
        <f t="shared" si="138"/>
        <v>7.3576202813462448</v>
      </c>
      <c r="AO132" s="18">
        <f t="shared" si="139"/>
        <v>7.3576202813461613</v>
      </c>
      <c r="AP132" s="18">
        <f t="shared" si="140"/>
        <v>7.3576202813462448</v>
      </c>
      <c r="AQ132" s="18">
        <f t="shared" si="141"/>
        <v>7.3576202813462448</v>
      </c>
      <c r="AR132" s="18">
        <f t="shared" si="150"/>
        <v>7.3576202813462448</v>
      </c>
      <c r="AS132" s="18">
        <f t="shared" si="148"/>
        <v>7.3576202813463283</v>
      </c>
      <c r="AT132" s="18">
        <f t="shared" si="147"/>
        <v>7.3576202813463283</v>
      </c>
      <c r="AU132" s="18">
        <f t="shared" si="146"/>
        <v>6.4379177461779644</v>
      </c>
      <c r="AV132" s="18"/>
    </row>
    <row r="133" spans="1:48" x14ac:dyDescent="0.2">
      <c r="A133" s="68" t="s">
        <v>12</v>
      </c>
      <c r="B133" s="104">
        <v>23</v>
      </c>
      <c r="C133" s="21">
        <f>'[1]hypothetical grid'!AU24</f>
        <v>0</v>
      </c>
      <c r="D133" s="22">
        <f t="shared" si="105"/>
        <v>4204.54</v>
      </c>
      <c r="E133" s="22">
        <f>'[1]hypothetical grid'!BA24</f>
        <v>40</v>
      </c>
      <c r="F133" s="22">
        <f t="shared" si="106"/>
        <v>6880.0000000000018</v>
      </c>
      <c r="G133" s="22">
        <f t="shared" si="69"/>
        <v>1051.135</v>
      </c>
      <c r="H133" s="17">
        <f t="shared" si="107"/>
        <v>0</v>
      </c>
      <c r="I133" s="17">
        <f t="shared" si="70"/>
        <v>21.289410536302793</v>
      </c>
      <c r="J133" s="17">
        <f t="shared" si="108"/>
        <v>0</v>
      </c>
      <c r="K133" s="17">
        <f t="shared" si="109"/>
        <v>0</v>
      </c>
      <c r="L133" s="17">
        <f t="shared" si="110"/>
        <v>0</v>
      </c>
      <c r="M133" s="17">
        <f t="shared" si="111"/>
        <v>0</v>
      </c>
      <c r="N133" s="17">
        <f t="shared" si="112"/>
        <v>0</v>
      </c>
      <c r="O133" s="17">
        <f t="shared" si="113"/>
        <v>0</v>
      </c>
      <c r="P133" s="17">
        <f t="shared" si="114"/>
        <v>0</v>
      </c>
      <c r="Q133" s="17">
        <f t="shared" si="115"/>
        <v>0</v>
      </c>
      <c r="R133" s="17">
        <f t="shared" si="116"/>
        <v>0</v>
      </c>
      <c r="S133" s="17">
        <f t="shared" si="117"/>
        <v>0</v>
      </c>
      <c r="T133" s="17">
        <f t="shared" si="118"/>
        <v>0</v>
      </c>
      <c r="U133" s="17">
        <f t="shared" si="119"/>
        <v>0</v>
      </c>
      <c r="V133" s="17">
        <f t="shared" si="120"/>
        <v>0</v>
      </c>
      <c r="W133" s="17">
        <f t="shared" si="121"/>
        <v>0</v>
      </c>
      <c r="X133" s="17">
        <f t="shared" si="149"/>
        <v>0</v>
      </c>
      <c r="Y133" s="17">
        <f t="shared" si="123"/>
        <v>0</v>
      </c>
      <c r="Z133" s="17">
        <f t="shared" si="124"/>
        <v>0</v>
      </c>
      <c r="AA133" s="17">
        <f t="shared" si="125"/>
        <v>0</v>
      </c>
      <c r="AB133" s="18">
        <f t="shared" si="126"/>
        <v>6.8126113716168932</v>
      </c>
      <c r="AC133" s="18">
        <f t="shared" si="127"/>
        <v>6.8126113716168932</v>
      </c>
      <c r="AD133" s="18">
        <f t="shared" si="128"/>
        <v>6.8126113716168932</v>
      </c>
      <c r="AE133" s="18">
        <f t="shared" si="129"/>
        <v>6.8126113716169705</v>
      </c>
      <c r="AF133" s="18">
        <f t="shared" si="130"/>
        <v>6.8126113716169705</v>
      </c>
      <c r="AG133" s="18">
        <f t="shared" si="131"/>
        <v>6.8126113716168932</v>
      </c>
      <c r="AH133" s="18">
        <f t="shared" si="132"/>
        <v>6.812611371616816</v>
      </c>
      <c r="AI133" s="18">
        <f t="shared" si="133"/>
        <v>6.8126113716168932</v>
      </c>
      <c r="AJ133" s="18">
        <f t="shared" si="134"/>
        <v>6.8126113716168932</v>
      </c>
      <c r="AK133" s="18">
        <f t="shared" si="135"/>
        <v>6.8126113716168932</v>
      </c>
      <c r="AL133" s="18">
        <f t="shared" si="136"/>
        <v>6.8126113716168932</v>
      </c>
      <c r="AM133" s="18">
        <f t="shared" si="137"/>
        <v>6.8126113716168932</v>
      </c>
      <c r="AN133" s="18">
        <f t="shared" si="138"/>
        <v>6.812611371616816</v>
      </c>
      <c r="AO133" s="18">
        <f t="shared" si="139"/>
        <v>6.8126113716168932</v>
      </c>
      <c r="AP133" s="18">
        <f t="shared" si="140"/>
        <v>6.8126113716168932</v>
      </c>
      <c r="AQ133" s="18">
        <f t="shared" si="141"/>
        <v>6.8126113716168932</v>
      </c>
      <c r="AR133" s="18">
        <f t="shared" si="150"/>
        <v>6.8126113716169705</v>
      </c>
      <c r="AS133" s="18">
        <f t="shared" si="148"/>
        <v>6.8126113716169705</v>
      </c>
      <c r="AT133" s="18">
        <f t="shared" si="147"/>
        <v>5.9610349501647812</v>
      </c>
      <c r="AU133" s="18">
        <f t="shared" si="146"/>
        <v>5.9610349501647812</v>
      </c>
      <c r="AV133" s="18"/>
    </row>
    <row r="134" spans="1:48" x14ac:dyDescent="0.2">
      <c r="A134" s="68" t="s">
        <v>12</v>
      </c>
      <c r="B134" s="104">
        <v>24</v>
      </c>
      <c r="C134" s="21">
        <v>125</v>
      </c>
      <c r="D134" s="22">
        <f t="shared" si="105"/>
        <v>4329.54</v>
      </c>
      <c r="E134" s="22">
        <f>'[1]hypothetical grid'!BA25</f>
        <v>40</v>
      </c>
      <c r="F134" s="22">
        <f t="shared" si="106"/>
        <v>6920.0000000000018</v>
      </c>
      <c r="G134" s="22">
        <f t="shared" si="69"/>
        <v>1082.385</v>
      </c>
      <c r="H134" s="17">
        <f t="shared" si="107"/>
        <v>19.712417163243327</v>
      </c>
      <c r="I134" s="17">
        <f t="shared" si="70"/>
        <v>0</v>
      </c>
      <c r="J134" s="17">
        <f t="shared" si="108"/>
        <v>0</v>
      </c>
      <c r="K134" s="17">
        <f t="shared" si="109"/>
        <v>0</v>
      </c>
      <c r="L134" s="17">
        <f t="shared" si="110"/>
        <v>0</v>
      </c>
      <c r="M134" s="17">
        <f t="shared" si="111"/>
        <v>0</v>
      </c>
      <c r="N134" s="17">
        <f t="shared" si="112"/>
        <v>0</v>
      </c>
      <c r="O134" s="17">
        <f t="shared" si="113"/>
        <v>0</v>
      </c>
      <c r="P134" s="17">
        <f t="shared" si="114"/>
        <v>0</v>
      </c>
      <c r="Q134" s="17">
        <f t="shared" si="115"/>
        <v>0</v>
      </c>
      <c r="R134" s="17">
        <f t="shared" si="116"/>
        <v>0</v>
      </c>
      <c r="S134" s="17">
        <f t="shared" si="117"/>
        <v>0</v>
      </c>
      <c r="T134" s="17">
        <f t="shared" si="118"/>
        <v>0</v>
      </c>
      <c r="U134" s="17">
        <f t="shared" si="119"/>
        <v>0</v>
      </c>
      <c r="V134" s="17">
        <f t="shared" si="120"/>
        <v>0</v>
      </c>
      <c r="W134" s="17">
        <f t="shared" si="121"/>
        <v>0</v>
      </c>
      <c r="X134" s="17">
        <f t="shared" si="149"/>
        <v>0</v>
      </c>
      <c r="Y134" s="17">
        <f t="shared" si="123"/>
        <v>0</v>
      </c>
      <c r="Z134" s="17">
        <f t="shared" si="124"/>
        <v>0</v>
      </c>
      <c r="AA134" s="17">
        <f t="shared" si="125"/>
        <v>0</v>
      </c>
      <c r="AB134" s="18">
        <f t="shared" si="126"/>
        <v>6.3079734922378643</v>
      </c>
      <c r="AC134" s="18">
        <f t="shared" si="127"/>
        <v>6.3079734922378643</v>
      </c>
      <c r="AD134" s="18">
        <f t="shared" si="128"/>
        <v>6.3079734922379354</v>
      </c>
      <c r="AE134" s="18">
        <f t="shared" si="129"/>
        <v>6.3079734922379354</v>
      </c>
      <c r="AF134" s="18">
        <f t="shared" si="130"/>
        <v>6.3079734922378643</v>
      </c>
      <c r="AG134" s="18">
        <f t="shared" si="131"/>
        <v>6.3079734922377924</v>
      </c>
      <c r="AH134" s="18">
        <f t="shared" si="132"/>
        <v>6.3079734922378643</v>
      </c>
      <c r="AI134" s="18">
        <f t="shared" si="133"/>
        <v>6.3079734922378643</v>
      </c>
      <c r="AJ134" s="18">
        <f t="shared" si="134"/>
        <v>6.3079734922378643</v>
      </c>
      <c r="AK134" s="18">
        <f t="shared" si="135"/>
        <v>6.3079734922378643</v>
      </c>
      <c r="AL134" s="18">
        <f t="shared" si="136"/>
        <v>6.3079734922378643</v>
      </c>
      <c r="AM134" s="18">
        <f t="shared" si="137"/>
        <v>6.3079734922377924</v>
      </c>
      <c r="AN134" s="18">
        <f t="shared" si="138"/>
        <v>6.3079734922378643</v>
      </c>
      <c r="AO134" s="18">
        <f t="shared" si="139"/>
        <v>6.3079734922378643</v>
      </c>
      <c r="AP134" s="18">
        <f t="shared" si="140"/>
        <v>6.3079734922378643</v>
      </c>
      <c r="AQ134" s="18">
        <f t="shared" si="141"/>
        <v>6.3079734922379354</v>
      </c>
      <c r="AR134" s="18">
        <f t="shared" si="150"/>
        <v>6.3079734922379354</v>
      </c>
      <c r="AS134" s="18">
        <f t="shared" si="148"/>
        <v>5.5194768057081314</v>
      </c>
      <c r="AT134" s="18">
        <f t="shared" si="147"/>
        <v>5.5194768057081314</v>
      </c>
      <c r="AU134" s="18">
        <f t="shared" si="146"/>
        <v>5.5194768057081314</v>
      </c>
      <c r="AV134" s="18"/>
    </row>
    <row r="135" spans="1:48" x14ac:dyDescent="0.2">
      <c r="A135" s="68" t="s">
        <v>12</v>
      </c>
      <c r="B135" s="104">
        <v>25</v>
      </c>
      <c r="C135" s="22"/>
      <c r="D135" s="22">
        <f t="shared" si="105"/>
        <v>4329.54</v>
      </c>
      <c r="E135" s="22">
        <f>'[1]hypothetical grid'!BA26</f>
        <v>40</v>
      </c>
      <c r="F135" s="22">
        <f t="shared" si="106"/>
        <v>6960.0000000000018</v>
      </c>
      <c r="G135" s="22">
        <f t="shared" si="69"/>
        <v>1082.385</v>
      </c>
      <c r="H135" s="17">
        <f t="shared" si="107"/>
        <v>0</v>
      </c>
      <c r="I135" s="17">
        <f t="shared" si="70"/>
        <v>0</v>
      </c>
      <c r="J135" s="17">
        <f t="shared" si="108"/>
        <v>0</v>
      </c>
      <c r="K135" s="17">
        <f t="shared" si="109"/>
        <v>0</v>
      </c>
      <c r="L135" s="17">
        <f t="shared" si="110"/>
        <v>0</v>
      </c>
      <c r="M135" s="17">
        <f t="shared" si="111"/>
        <v>0</v>
      </c>
      <c r="N135" s="17">
        <f>$C141/(1.08)^$B135</f>
        <v>0</v>
      </c>
      <c r="O135" s="17">
        <f t="shared" si="113"/>
        <v>0</v>
      </c>
      <c r="P135" s="17">
        <f t="shared" si="114"/>
        <v>0</v>
      </c>
      <c r="Q135" s="17">
        <f t="shared" si="115"/>
        <v>0</v>
      </c>
      <c r="R135" s="17">
        <f t="shared" si="116"/>
        <v>0</v>
      </c>
      <c r="S135" s="17">
        <f t="shared" si="117"/>
        <v>0</v>
      </c>
      <c r="T135" s="17">
        <f t="shared" si="118"/>
        <v>0</v>
      </c>
      <c r="U135" s="17">
        <f t="shared" si="119"/>
        <v>0</v>
      </c>
      <c r="V135" s="17">
        <f t="shared" si="120"/>
        <v>0</v>
      </c>
      <c r="W135" s="17">
        <f t="shared" si="121"/>
        <v>0</v>
      </c>
      <c r="X135" s="17">
        <f t="shared" si="149"/>
        <v>0</v>
      </c>
      <c r="Y135" s="17">
        <f t="shared" si="123"/>
        <v>0</v>
      </c>
      <c r="Z135" s="17">
        <f t="shared" si="124"/>
        <v>0</v>
      </c>
      <c r="AA135" s="17">
        <f t="shared" si="125"/>
        <v>0</v>
      </c>
      <c r="AB135" s="18">
        <f t="shared" si="126"/>
        <v>5.8407161965165404</v>
      </c>
      <c r="AC135" s="18">
        <f t="shared" si="127"/>
        <v>5.8407161965166061</v>
      </c>
      <c r="AD135" s="18">
        <f t="shared" si="128"/>
        <v>5.8407161965166061</v>
      </c>
      <c r="AE135" s="18">
        <f t="shared" si="129"/>
        <v>5.8407161965165404</v>
      </c>
      <c r="AF135" s="18">
        <f t="shared" si="130"/>
        <v>5.8407161965164738</v>
      </c>
      <c r="AG135" s="18">
        <f t="shared" si="131"/>
        <v>5.8407161965165404</v>
      </c>
      <c r="AH135" s="18">
        <f t="shared" si="132"/>
        <v>5.8407161965165404</v>
      </c>
      <c r="AI135" s="18">
        <f t="shared" si="133"/>
        <v>5.8407161965165404</v>
      </c>
      <c r="AJ135" s="18">
        <f t="shared" si="134"/>
        <v>5.8407161965165404</v>
      </c>
      <c r="AK135" s="18">
        <f t="shared" si="135"/>
        <v>5.8407161965165404</v>
      </c>
      <c r="AL135" s="18">
        <f t="shared" si="136"/>
        <v>5.8407161965164738</v>
      </c>
      <c r="AM135" s="18">
        <f t="shared" si="137"/>
        <v>5.8407161965165404</v>
      </c>
      <c r="AN135" s="18">
        <f t="shared" si="138"/>
        <v>5.8407161965165404</v>
      </c>
      <c r="AO135" s="18">
        <f t="shared" si="139"/>
        <v>5.8407161965165404</v>
      </c>
      <c r="AP135" s="18">
        <f t="shared" si="140"/>
        <v>5.8407161965166061</v>
      </c>
      <c r="AQ135" s="18">
        <f t="shared" si="141"/>
        <v>5.8407161965166061</v>
      </c>
      <c r="AR135" s="18">
        <f t="shared" si="150"/>
        <v>5.1106266719519722</v>
      </c>
      <c r="AS135" s="18">
        <f t="shared" si="148"/>
        <v>5.1106266719519722</v>
      </c>
      <c r="AT135" s="18">
        <f t="shared" si="147"/>
        <v>5.1106266719519722</v>
      </c>
      <c r="AU135" s="18">
        <f t="shared" si="146"/>
        <v>5.1106266719519722</v>
      </c>
      <c r="AV135" s="18"/>
    </row>
    <row r="136" spans="1:48" x14ac:dyDescent="0.2">
      <c r="A136" s="68" t="s">
        <v>12</v>
      </c>
      <c r="B136" s="104">
        <v>26</v>
      </c>
      <c r="C136" s="22"/>
      <c r="D136" s="22">
        <f t="shared" si="105"/>
        <v>4329.54</v>
      </c>
      <c r="E136" s="22">
        <f>'[1]hypothetical grid'!BA27</f>
        <v>40.000000000000455</v>
      </c>
      <c r="F136" s="22">
        <f t="shared" si="106"/>
        <v>7000.0000000000018</v>
      </c>
      <c r="G136" s="22">
        <f t="shared" si="69"/>
        <v>1082.385</v>
      </c>
      <c r="H136" s="17">
        <f t="shared" si="107"/>
        <v>0</v>
      </c>
      <c r="I136" s="17">
        <f t="shared" si="70"/>
        <v>0</v>
      </c>
      <c r="J136" s="17">
        <f t="shared" si="108"/>
        <v>0</v>
      </c>
      <c r="K136" s="17">
        <f t="shared" si="109"/>
        <v>0</v>
      </c>
      <c r="L136" s="17">
        <f t="shared" si="110"/>
        <v>0</v>
      </c>
      <c r="M136" s="17">
        <f t="shared" si="111"/>
        <v>0</v>
      </c>
      <c r="N136" s="17">
        <f t="shared" ref="N136:N150" si="151">$C142/(1.08)^$B136</f>
        <v>0</v>
      </c>
      <c r="O136" s="17">
        <f t="shared" si="113"/>
        <v>0</v>
      </c>
      <c r="P136" s="17">
        <f t="shared" si="114"/>
        <v>0</v>
      </c>
      <c r="Q136" s="17">
        <f t="shared" si="115"/>
        <v>0</v>
      </c>
      <c r="R136" s="17">
        <f t="shared" si="116"/>
        <v>0</v>
      </c>
      <c r="S136" s="17">
        <f t="shared" si="117"/>
        <v>0</v>
      </c>
      <c r="T136" s="17">
        <f t="shared" si="118"/>
        <v>0</v>
      </c>
      <c r="U136" s="17">
        <f t="shared" si="119"/>
        <v>0</v>
      </c>
      <c r="V136" s="17">
        <f t="shared" si="120"/>
        <v>0</v>
      </c>
      <c r="W136" s="17">
        <f t="shared" si="121"/>
        <v>0</v>
      </c>
      <c r="X136" s="17">
        <f t="shared" si="149"/>
        <v>0</v>
      </c>
      <c r="Y136" s="17">
        <f t="shared" si="123"/>
        <v>0</v>
      </c>
      <c r="Z136" s="17">
        <f t="shared" si="124"/>
        <v>0</v>
      </c>
      <c r="AA136" s="17">
        <f t="shared" si="125"/>
        <v>0</v>
      </c>
      <c r="AB136" s="18">
        <f t="shared" si="126"/>
        <v>5.4080705523301917</v>
      </c>
      <c r="AC136" s="18">
        <f t="shared" si="127"/>
        <v>5.4080705523301917</v>
      </c>
      <c r="AD136" s="18">
        <f t="shared" si="128"/>
        <v>5.4080705523301305</v>
      </c>
      <c r="AE136" s="18">
        <f t="shared" si="129"/>
        <v>5.4080705523300683</v>
      </c>
      <c r="AF136" s="18">
        <f t="shared" si="130"/>
        <v>5.4080705523301305</v>
      </c>
      <c r="AG136" s="18">
        <f t="shared" si="131"/>
        <v>5.4080705523301305</v>
      </c>
      <c r="AH136" s="18">
        <f t="shared" si="132"/>
        <v>5.4080705523301305</v>
      </c>
      <c r="AI136" s="18">
        <f t="shared" si="133"/>
        <v>5.4080705523301305</v>
      </c>
      <c r="AJ136" s="18">
        <f t="shared" si="134"/>
        <v>5.4080705523301305</v>
      </c>
      <c r="AK136" s="18">
        <f t="shared" si="135"/>
        <v>5.4080705523300683</v>
      </c>
      <c r="AL136" s="18">
        <f t="shared" si="136"/>
        <v>5.4080705523301305</v>
      </c>
      <c r="AM136" s="18">
        <f t="shared" si="137"/>
        <v>5.4080705523301305</v>
      </c>
      <c r="AN136" s="18">
        <f t="shared" si="138"/>
        <v>5.4080705523301305</v>
      </c>
      <c r="AO136" s="18">
        <f t="shared" si="139"/>
        <v>5.4080705523301917</v>
      </c>
      <c r="AP136" s="18">
        <f t="shared" si="140"/>
        <v>5.4080705523301917</v>
      </c>
      <c r="AQ136" s="18">
        <f t="shared" si="141"/>
        <v>4.7320617332888641</v>
      </c>
      <c r="AR136" s="18">
        <f t="shared" si="150"/>
        <v>4.7320617332888641</v>
      </c>
      <c r="AS136" s="18">
        <f t="shared" si="148"/>
        <v>4.7320617332888641</v>
      </c>
      <c r="AT136" s="18">
        <f t="shared" si="147"/>
        <v>4.7320617332888641</v>
      </c>
      <c r="AU136" s="18">
        <f t="shared" si="146"/>
        <v>4.7320617332888641</v>
      </c>
      <c r="AV136" s="18"/>
    </row>
    <row r="137" spans="1:48" x14ac:dyDescent="0.2">
      <c r="A137" s="68" t="s">
        <v>12</v>
      </c>
      <c r="B137" s="104">
        <v>27</v>
      </c>
      <c r="C137" s="22"/>
      <c r="D137" s="22">
        <f t="shared" si="105"/>
        <v>4329.54</v>
      </c>
      <c r="E137" s="22">
        <f>'[1]hypothetical grid'!BA28</f>
        <v>40.000000000000455</v>
      </c>
      <c r="F137" s="22">
        <f t="shared" si="106"/>
        <v>7040.0000000000018</v>
      </c>
      <c r="G137" s="22">
        <f t="shared" si="69"/>
        <v>1082.385</v>
      </c>
      <c r="H137" s="17">
        <f t="shared" si="107"/>
        <v>0</v>
      </c>
      <c r="I137" s="17">
        <f t="shared" si="70"/>
        <v>0</v>
      </c>
      <c r="J137" s="17">
        <f t="shared" si="108"/>
        <v>0</v>
      </c>
      <c r="K137" s="17">
        <f t="shared" si="109"/>
        <v>0</v>
      </c>
      <c r="L137" s="17">
        <f t="shared" si="110"/>
        <v>0</v>
      </c>
      <c r="M137" s="17">
        <f t="shared" si="111"/>
        <v>0</v>
      </c>
      <c r="N137" s="17">
        <f t="shared" si="151"/>
        <v>0</v>
      </c>
      <c r="O137" s="17">
        <f t="shared" si="113"/>
        <v>0</v>
      </c>
      <c r="P137" s="17">
        <f t="shared" si="114"/>
        <v>0</v>
      </c>
      <c r="Q137" s="17">
        <f t="shared" si="115"/>
        <v>0</v>
      </c>
      <c r="R137" s="17">
        <f t="shared" si="116"/>
        <v>0</v>
      </c>
      <c r="S137" s="17">
        <f t="shared" si="117"/>
        <v>0</v>
      </c>
      <c r="T137" s="17">
        <f t="shared" si="118"/>
        <v>0</v>
      </c>
      <c r="U137" s="17">
        <f t="shared" si="119"/>
        <v>0</v>
      </c>
      <c r="V137" s="17">
        <f t="shared" si="120"/>
        <v>0</v>
      </c>
      <c r="W137" s="17">
        <f t="shared" si="121"/>
        <v>0</v>
      </c>
      <c r="X137" s="17">
        <f t="shared" si="149"/>
        <v>0</v>
      </c>
      <c r="Y137" s="17">
        <f t="shared" si="123"/>
        <v>0</v>
      </c>
      <c r="Z137" s="17">
        <f t="shared" si="124"/>
        <v>0</v>
      </c>
      <c r="AA137" s="17">
        <f t="shared" si="125"/>
        <v>0</v>
      </c>
      <c r="AB137" s="18">
        <f t="shared" si="126"/>
        <v>5.0074727336390659</v>
      </c>
      <c r="AC137" s="18">
        <f t="shared" si="127"/>
        <v>5.007472733639009</v>
      </c>
      <c r="AD137" s="18">
        <f t="shared" si="128"/>
        <v>5.0074727336389522</v>
      </c>
      <c r="AE137" s="18">
        <f t="shared" si="129"/>
        <v>5.007472733639009</v>
      </c>
      <c r="AF137" s="18">
        <f t="shared" si="130"/>
        <v>5.007472733639009</v>
      </c>
      <c r="AG137" s="18">
        <f t="shared" si="131"/>
        <v>5.007472733639009</v>
      </c>
      <c r="AH137" s="18">
        <f t="shared" si="132"/>
        <v>5.007472733639009</v>
      </c>
      <c r="AI137" s="18">
        <f t="shared" si="133"/>
        <v>5.007472733639009</v>
      </c>
      <c r="AJ137" s="18">
        <f t="shared" si="134"/>
        <v>5.0074727336389522</v>
      </c>
      <c r="AK137" s="18">
        <f t="shared" si="135"/>
        <v>5.007472733639009</v>
      </c>
      <c r="AL137" s="18">
        <f t="shared" si="136"/>
        <v>5.007472733639009</v>
      </c>
      <c r="AM137" s="18">
        <f t="shared" si="137"/>
        <v>5.007472733639009</v>
      </c>
      <c r="AN137" s="18">
        <f t="shared" si="138"/>
        <v>5.0074727336390659</v>
      </c>
      <c r="AO137" s="18">
        <f t="shared" si="139"/>
        <v>5.0074727336390659</v>
      </c>
      <c r="AP137" s="18">
        <f t="shared" si="140"/>
        <v>4.3815386419341333</v>
      </c>
      <c r="AQ137" s="18">
        <f t="shared" si="141"/>
        <v>4.3815386419341333</v>
      </c>
      <c r="AR137" s="18">
        <f t="shared" si="150"/>
        <v>4.3815386419341333</v>
      </c>
      <c r="AS137" s="18">
        <f t="shared" si="148"/>
        <v>4.3815386419341333</v>
      </c>
      <c r="AT137" s="18">
        <f t="shared" si="147"/>
        <v>4.3815386419341333</v>
      </c>
      <c r="AU137" s="18">
        <f t="shared" si="146"/>
        <v>4.3815386419341333</v>
      </c>
      <c r="AV137" s="18"/>
    </row>
    <row r="138" spans="1:48" x14ac:dyDescent="0.2">
      <c r="A138" s="68" t="s">
        <v>12</v>
      </c>
      <c r="B138" s="104">
        <v>28</v>
      </c>
      <c r="C138" s="22"/>
      <c r="D138" s="22">
        <f t="shared" si="105"/>
        <v>4329.54</v>
      </c>
      <c r="E138" s="22">
        <f>'[1]hypothetical grid'!BA29</f>
        <v>40</v>
      </c>
      <c r="F138" s="22">
        <f t="shared" si="106"/>
        <v>7080.0000000000018</v>
      </c>
      <c r="G138" s="22">
        <f t="shared" si="69"/>
        <v>1082.385</v>
      </c>
      <c r="H138" s="17">
        <f t="shared" si="107"/>
        <v>0</v>
      </c>
      <c r="I138" s="17">
        <f t="shared" si="70"/>
        <v>0</v>
      </c>
      <c r="J138" s="17">
        <f t="shared" si="108"/>
        <v>0</v>
      </c>
      <c r="K138" s="17">
        <f t="shared" si="109"/>
        <v>0</v>
      </c>
      <c r="L138" s="17">
        <f t="shared" si="110"/>
        <v>0</v>
      </c>
      <c r="M138" s="17">
        <f t="shared" si="111"/>
        <v>0</v>
      </c>
      <c r="N138" s="17">
        <f t="shared" si="151"/>
        <v>0</v>
      </c>
      <c r="O138" s="17">
        <f t="shared" si="113"/>
        <v>0</v>
      </c>
      <c r="P138" s="17">
        <f t="shared" si="114"/>
        <v>0</v>
      </c>
      <c r="Q138" s="17">
        <f t="shared" si="115"/>
        <v>0</v>
      </c>
      <c r="R138" s="17">
        <f t="shared" si="116"/>
        <v>0</v>
      </c>
      <c r="S138" s="17">
        <f t="shared" si="117"/>
        <v>0</v>
      </c>
      <c r="T138" s="17">
        <f t="shared" si="118"/>
        <v>0</v>
      </c>
      <c r="U138" s="17">
        <f t="shared" si="119"/>
        <v>0</v>
      </c>
      <c r="V138" s="17">
        <f t="shared" si="120"/>
        <v>0</v>
      </c>
      <c r="W138" s="17">
        <f t="shared" si="121"/>
        <v>0</v>
      </c>
      <c r="X138" s="17">
        <f t="shared" si="149"/>
        <v>0</v>
      </c>
      <c r="Y138" s="17">
        <f t="shared" si="123"/>
        <v>0</v>
      </c>
      <c r="Z138" s="17">
        <f t="shared" si="124"/>
        <v>0</v>
      </c>
      <c r="AA138" s="17">
        <f t="shared" si="125"/>
        <v>0</v>
      </c>
      <c r="AB138" s="18">
        <f t="shared" si="126"/>
        <v>4.6365488274435274</v>
      </c>
      <c r="AC138" s="18">
        <f t="shared" si="127"/>
        <v>4.6365488274434741</v>
      </c>
      <c r="AD138" s="18">
        <f t="shared" si="128"/>
        <v>4.6365488274435274</v>
      </c>
      <c r="AE138" s="18">
        <f t="shared" si="129"/>
        <v>4.6365488274435274</v>
      </c>
      <c r="AF138" s="18">
        <f t="shared" si="130"/>
        <v>4.6365488274435274</v>
      </c>
      <c r="AG138" s="18">
        <f t="shared" si="131"/>
        <v>4.6365488274435274</v>
      </c>
      <c r="AH138" s="18">
        <f t="shared" si="132"/>
        <v>4.6365488274435274</v>
      </c>
      <c r="AI138" s="18">
        <f t="shared" si="133"/>
        <v>4.6365488274434741</v>
      </c>
      <c r="AJ138" s="18">
        <f t="shared" si="134"/>
        <v>4.6365488274435274</v>
      </c>
      <c r="AK138" s="18">
        <f t="shared" si="135"/>
        <v>4.6365488274435274</v>
      </c>
      <c r="AL138" s="18">
        <f t="shared" si="136"/>
        <v>4.6365488274435274</v>
      </c>
      <c r="AM138" s="18">
        <f t="shared" si="137"/>
        <v>4.6365488274435798</v>
      </c>
      <c r="AN138" s="18">
        <f t="shared" si="138"/>
        <v>4.6365488274435798</v>
      </c>
      <c r="AO138" s="18">
        <f t="shared" si="139"/>
        <v>4.0569802240130857</v>
      </c>
      <c r="AP138" s="18">
        <f t="shared" si="140"/>
        <v>4.0569802240130857</v>
      </c>
      <c r="AQ138" s="18">
        <f t="shared" si="141"/>
        <v>4.0569802240130857</v>
      </c>
      <c r="AR138" s="18">
        <f t="shared" si="150"/>
        <v>4.0569802240130857</v>
      </c>
      <c r="AS138" s="18">
        <f t="shared" si="148"/>
        <v>4.0569802240130857</v>
      </c>
      <c r="AT138" s="18">
        <f t="shared" si="147"/>
        <v>4.0569802240130857</v>
      </c>
      <c r="AU138" s="18">
        <f t="shared" si="146"/>
        <v>4.0569802240130857</v>
      </c>
      <c r="AV138" s="18"/>
    </row>
    <row r="139" spans="1:48" x14ac:dyDescent="0.2">
      <c r="A139" s="68" t="s">
        <v>12</v>
      </c>
      <c r="B139" s="104">
        <v>29</v>
      </c>
      <c r="C139" s="22"/>
      <c r="D139" s="22">
        <f t="shared" si="105"/>
        <v>4329.54</v>
      </c>
      <c r="E139" s="22">
        <f>'[1]hypothetical grid'!BA30</f>
        <v>39.999999999999545</v>
      </c>
      <c r="F139" s="22">
        <f t="shared" si="106"/>
        <v>7120.0000000000018</v>
      </c>
      <c r="G139" s="22">
        <f t="shared" si="69"/>
        <v>1082.385</v>
      </c>
      <c r="H139" s="17">
        <f t="shared" si="107"/>
        <v>0</v>
      </c>
      <c r="I139" s="17">
        <f t="shared" si="70"/>
        <v>0</v>
      </c>
      <c r="J139" s="17">
        <f t="shared" si="108"/>
        <v>0</v>
      </c>
      <c r="K139" s="17">
        <f t="shared" si="109"/>
        <v>0</v>
      </c>
      <c r="L139" s="17">
        <f t="shared" si="110"/>
        <v>0</v>
      </c>
      <c r="M139" s="17">
        <f t="shared" si="111"/>
        <v>0</v>
      </c>
      <c r="N139" s="17">
        <f t="shared" si="151"/>
        <v>0</v>
      </c>
      <c r="O139" s="17">
        <f t="shared" si="113"/>
        <v>0</v>
      </c>
      <c r="P139" s="17">
        <f t="shared" si="114"/>
        <v>0</v>
      </c>
      <c r="Q139" s="17">
        <f t="shared" si="115"/>
        <v>0</v>
      </c>
      <c r="R139" s="17">
        <f t="shared" si="116"/>
        <v>0</v>
      </c>
      <c r="S139" s="17">
        <f t="shared" si="117"/>
        <v>0</v>
      </c>
      <c r="T139" s="17">
        <f t="shared" si="118"/>
        <v>0</v>
      </c>
      <c r="U139" s="17">
        <f t="shared" si="119"/>
        <v>0</v>
      </c>
      <c r="V139" s="17">
        <f t="shared" si="120"/>
        <v>0</v>
      </c>
      <c r="W139" s="17">
        <f t="shared" si="121"/>
        <v>0</v>
      </c>
      <c r="X139" s="17">
        <f t="shared" si="149"/>
        <v>0</v>
      </c>
      <c r="Y139" s="17">
        <f t="shared" si="123"/>
        <v>0</v>
      </c>
      <c r="Z139" s="17">
        <f t="shared" si="124"/>
        <v>0</v>
      </c>
      <c r="AA139" s="17">
        <f t="shared" si="125"/>
        <v>0</v>
      </c>
      <c r="AB139" s="18">
        <f t="shared" si="126"/>
        <v>4.2931007661513645</v>
      </c>
      <c r="AC139" s="18">
        <f t="shared" si="127"/>
        <v>4.2931007661514133</v>
      </c>
      <c r="AD139" s="18">
        <f t="shared" si="128"/>
        <v>4.2931007661514133</v>
      </c>
      <c r="AE139" s="18">
        <f t="shared" si="129"/>
        <v>4.2931007661514133</v>
      </c>
      <c r="AF139" s="18">
        <f t="shared" si="130"/>
        <v>4.2931007661514133</v>
      </c>
      <c r="AG139" s="18">
        <f t="shared" si="131"/>
        <v>4.2931007661514133</v>
      </c>
      <c r="AH139" s="18">
        <f t="shared" si="132"/>
        <v>4.2931007661513645</v>
      </c>
      <c r="AI139" s="18">
        <f t="shared" si="133"/>
        <v>4.2931007661514133</v>
      </c>
      <c r="AJ139" s="18">
        <f t="shared" si="134"/>
        <v>4.2931007661514133</v>
      </c>
      <c r="AK139" s="18">
        <f t="shared" si="135"/>
        <v>4.2931007661514133</v>
      </c>
      <c r="AL139" s="18">
        <f t="shared" si="136"/>
        <v>4.2931007661514622</v>
      </c>
      <c r="AM139" s="18">
        <f t="shared" si="137"/>
        <v>4.2931007661514622</v>
      </c>
      <c r="AN139" s="18">
        <f t="shared" si="138"/>
        <v>3.7564631703824869</v>
      </c>
      <c r="AO139" s="18">
        <f t="shared" si="139"/>
        <v>3.7564631703824869</v>
      </c>
      <c r="AP139" s="18">
        <f t="shared" si="140"/>
        <v>3.7564631703824869</v>
      </c>
      <c r="AQ139" s="18">
        <f t="shared" si="141"/>
        <v>3.7564631703824869</v>
      </c>
      <c r="AR139" s="18">
        <f t="shared" si="150"/>
        <v>3.7564631703824869</v>
      </c>
      <c r="AS139" s="18">
        <f t="shared" si="148"/>
        <v>3.7564631703824869</v>
      </c>
      <c r="AT139" s="18">
        <f t="shared" si="147"/>
        <v>3.7564631703824869</v>
      </c>
      <c r="AU139" s="18">
        <f t="shared" si="146"/>
        <v>3.7564631703824869</v>
      </c>
      <c r="AV139" s="18"/>
    </row>
    <row r="140" spans="1:48" x14ac:dyDescent="0.2">
      <c r="A140" s="68" t="s">
        <v>12</v>
      </c>
      <c r="B140" s="104">
        <v>30</v>
      </c>
      <c r="C140" s="22"/>
      <c r="D140" s="22">
        <f t="shared" si="105"/>
        <v>4329.54</v>
      </c>
      <c r="E140" s="22">
        <f>'[1]hypothetical grid'!BA31</f>
        <v>40</v>
      </c>
      <c r="F140" s="22">
        <f t="shared" si="106"/>
        <v>7160.0000000000018</v>
      </c>
      <c r="G140" s="22">
        <f t="shared" si="69"/>
        <v>1082.385</v>
      </c>
      <c r="H140" s="17">
        <f t="shared" si="107"/>
        <v>0</v>
      </c>
      <c r="I140" s="17">
        <f t="shared" si="70"/>
        <v>0</v>
      </c>
      <c r="J140" s="17">
        <f t="shared" si="108"/>
        <v>0</v>
      </c>
      <c r="K140" s="17">
        <f t="shared" si="109"/>
        <v>0</v>
      </c>
      <c r="L140" s="17">
        <f t="shared" si="110"/>
        <v>0</v>
      </c>
      <c r="M140" s="17">
        <f t="shared" si="111"/>
        <v>0</v>
      </c>
      <c r="N140" s="17">
        <f t="shared" si="151"/>
        <v>0</v>
      </c>
      <c r="O140" s="17">
        <f t="shared" si="113"/>
        <v>0</v>
      </c>
      <c r="P140" s="17">
        <f t="shared" si="114"/>
        <v>0</v>
      </c>
      <c r="Q140" s="17">
        <f t="shared" si="115"/>
        <v>0</v>
      </c>
      <c r="R140" s="17">
        <f t="shared" si="116"/>
        <v>0</v>
      </c>
      <c r="S140" s="17">
        <f t="shared" si="117"/>
        <v>0</v>
      </c>
      <c r="T140" s="17">
        <f t="shared" si="118"/>
        <v>0</v>
      </c>
      <c r="U140" s="17">
        <f t="shared" si="119"/>
        <v>0</v>
      </c>
      <c r="V140" s="17">
        <f t="shared" si="120"/>
        <v>0</v>
      </c>
      <c r="W140" s="17">
        <f t="shared" si="121"/>
        <v>0</v>
      </c>
      <c r="X140" s="17">
        <f t="shared" si="149"/>
        <v>0</v>
      </c>
      <c r="Y140" s="17">
        <f t="shared" si="123"/>
        <v>0</v>
      </c>
      <c r="Z140" s="17">
        <f t="shared" si="124"/>
        <v>0</v>
      </c>
      <c r="AA140" s="17">
        <f t="shared" si="125"/>
        <v>0</v>
      </c>
      <c r="AB140" s="18">
        <f t="shared" si="126"/>
        <v>3.9750933019920489</v>
      </c>
      <c r="AC140" s="18">
        <f>$E141/(1.08)^$B140</f>
        <v>3.9750933019920489</v>
      </c>
      <c r="AD140" s="18">
        <f t="shared" si="128"/>
        <v>3.9750933019920489</v>
      </c>
      <c r="AE140" s="18">
        <f t="shared" si="129"/>
        <v>3.9750933019920489</v>
      </c>
      <c r="AF140" s="18">
        <f t="shared" si="130"/>
        <v>3.9750933019920489</v>
      </c>
      <c r="AG140" s="18">
        <f t="shared" si="131"/>
        <v>3.9750933019920041</v>
      </c>
      <c r="AH140" s="18">
        <f t="shared" si="132"/>
        <v>3.9750933019920489</v>
      </c>
      <c r="AI140" s="18">
        <f t="shared" si="133"/>
        <v>3.9750933019920489</v>
      </c>
      <c r="AJ140" s="18">
        <f t="shared" si="134"/>
        <v>3.9750933019920489</v>
      </c>
      <c r="AK140" s="18">
        <f t="shared" si="135"/>
        <v>3.9750933019920942</v>
      </c>
      <c r="AL140" s="18">
        <f t="shared" si="136"/>
        <v>3.9750933019920942</v>
      </c>
      <c r="AM140" s="18">
        <f t="shared" si="137"/>
        <v>3.4782066392430431</v>
      </c>
      <c r="AN140" s="18">
        <f t="shared" si="138"/>
        <v>3.4782066392430431</v>
      </c>
      <c r="AO140" s="18">
        <f t="shared" si="139"/>
        <v>3.4782066392430431</v>
      </c>
      <c r="AP140" s="18">
        <f t="shared" si="140"/>
        <v>3.4782066392430431</v>
      </c>
      <c r="AQ140" s="18">
        <f t="shared" si="141"/>
        <v>3.4782066392430431</v>
      </c>
      <c r="AR140" s="18">
        <f t="shared" si="150"/>
        <v>3.4782066392430431</v>
      </c>
      <c r="AS140" s="18">
        <f t="shared" si="148"/>
        <v>3.4782066392430431</v>
      </c>
      <c r="AT140" s="18">
        <f t="shared" si="147"/>
        <v>3.4782066392430431</v>
      </c>
      <c r="AU140" s="18">
        <f t="shared" si="146"/>
        <v>3.4782066392430431</v>
      </c>
      <c r="AV140" s="18"/>
    </row>
    <row r="141" spans="1:48" x14ac:dyDescent="0.2">
      <c r="A141" s="68" t="s">
        <v>12</v>
      </c>
      <c r="B141" s="104">
        <v>31</v>
      </c>
      <c r="C141" s="22"/>
      <c r="D141" s="22">
        <f t="shared" si="105"/>
        <v>4329.54</v>
      </c>
      <c r="E141" s="22">
        <f>'[1]hypothetical grid'!BA32</f>
        <v>40</v>
      </c>
      <c r="F141" s="22">
        <f t="shared" si="106"/>
        <v>7200.0000000000018</v>
      </c>
      <c r="G141" s="22">
        <f t="shared" si="69"/>
        <v>1082.385</v>
      </c>
      <c r="H141" s="17">
        <f t="shared" si="107"/>
        <v>0</v>
      </c>
      <c r="I141" s="17">
        <f t="shared" si="70"/>
        <v>0</v>
      </c>
      <c r="J141" s="17">
        <f t="shared" si="108"/>
        <v>0</v>
      </c>
      <c r="K141" s="17">
        <f t="shared" si="109"/>
        <v>0</v>
      </c>
      <c r="L141" s="17">
        <f t="shared" si="110"/>
        <v>0</v>
      </c>
      <c r="M141" s="17">
        <f t="shared" si="111"/>
        <v>0</v>
      </c>
      <c r="N141" s="17">
        <f t="shared" si="151"/>
        <v>0</v>
      </c>
      <c r="O141" s="17">
        <f t="shared" si="113"/>
        <v>0</v>
      </c>
      <c r="P141" s="17">
        <f t="shared" si="114"/>
        <v>0</v>
      </c>
      <c r="Q141" s="17">
        <f t="shared" si="115"/>
        <v>0</v>
      </c>
      <c r="R141" s="17">
        <f t="shared" si="116"/>
        <v>0</v>
      </c>
      <c r="S141" s="17">
        <f t="shared" si="117"/>
        <v>0</v>
      </c>
      <c r="T141" s="17">
        <f t="shared" si="118"/>
        <v>0</v>
      </c>
      <c r="U141" s="17">
        <f t="shared" si="119"/>
        <v>0</v>
      </c>
      <c r="V141" s="17">
        <f t="shared" si="120"/>
        <v>0</v>
      </c>
      <c r="W141" s="17">
        <f t="shared" si="121"/>
        <v>0</v>
      </c>
      <c r="X141" s="17">
        <f t="shared" si="149"/>
        <v>0</v>
      </c>
      <c r="Y141" s="17">
        <f t="shared" si="123"/>
        <v>0</v>
      </c>
      <c r="Z141" s="17">
        <f t="shared" si="124"/>
        <v>0</v>
      </c>
      <c r="AA141" s="17">
        <f t="shared" si="125"/>
        <v>0</v>
      </c>
      <c r="AB141" s="18">
        <f t="shared" si="126"/>
        <v>3.6806419462889339</v>
      </c>
      <c r="AC141" s="18">
        <f t="shared" ref="AC141:AC150" si="152">$E142/(1.08)^$B141</f>
        <v>3.6806419462889339</v>
      </c>
      <c r="AD141" s="18">
        <f t="shared" si="128"/>
        <v>3.6806419462889339</v>
      </c>
      <c r="AE141" s="18">
        <f t="shared" si="129"/>
        <v>3.6806419462889339</v>
      </c>
      <c r="AF141" s="18">
        <f t="shared" si="130"/>
        <v>3.6806419462888922</v>
      </c>
      <c r="AG141" s="18">
        <f t="shared" si="131"/>
        <v>3.6806419462889339</v>
      </c>
      <c r="AH141" s="18">
        <f t="shared" si="132"/>
        <v>3.6806419462889339</v>
      </c>
      <c r="AI141" s="18">
        <f t="shared" si="133"/>
        <v>3.6806419462889339</v>
      </c>
      <c r="AJ141" s="18">
        <f t="shared" si="134"/>
        <v>3.6806419462889757</v>
      </c>
      <c r="AK141" s="18">
        <f t="shared" si="135"/>
        <v>3.6806419462889757</v>
      </c>
      <c r="AL141" s="18">
        <f t="shared" si="136"/>
        <v>3.2205617030028173</v>
      </c>
      <c r="AM141" s="18">
        <f t="shared" si="137"/>
        <v>3.2205617030028173</v>
      </c>
      <c r="AN141" s="18">
        <f t="shared" si="138"/>
        <v>3.2205617030028173</v>
      </c>
      <c r="AO141" s="18">
        <f t="shared" si="139"/>
        <v>3.2205617030028173</v>
      </c>
      <c r="AP141" s="18">
        <f t="shared" si="140"/>
        <v>3.2205617030028173</v>
      </c>
      <c r="AQ141" s="18">
        <f t="shared" si="141"/>
        <v>3.2205617030028173</v>
      </c>
      <c r="AR141" s="18">
        <f t="shared" si="150"/>
        <v>3.2205617030028173</v>
      </c>
      <c r="AS141" s="18">
        <f t="shared" si="148"/>
        <v>3.2205617030028173</v>
      </c>
      <c r="AT141" s="18">
        <f t="shared" si="147"/>
        <v>3.2205617030028173</v>
      </c>
      <c r="AU141" s="18">
        <f t="shared" si="146"/>
        <v>3.2205617030028173</v>
      </c>
    </row>
    <row r="142" spans="1:48" x14ac:dyDescent="0.2">
      <c r="A142" s="68" t="s">
        <v>12</v>
      </c>
      <c r="B142" s="104">
        <v>32</v>
      </c>
      <c r="C142" s="22"/>
      <c r="D142" s="22">
        <f t="shared" si="105"/>
        <v>4329.54</v>
      </c>
      <c r="E142" s="22">
        <f>'[1]hypothetical grid'!BA33</f>
        <v>40</v>
      </c>
      <c r="F142" s="22">
        <f t="shared" si="106"/>
        <v>7240.0000000000018</v>
      </c>
      <c r="G142" s="22">
        <f t="shared" si="69"/>
        <v>1082.385</v>
      </c>
      <c r="H142" s="17">
        <f t="shared" si="107"/>
        <v>0</v>
      </c>
      <c r="I142" s="17">
        <f t="shared" si="70"/>
        <v>0</v>
      </c>
      <c r="J142" s="17">
        <f t="shared" si="108"/>
        <v>0</v>
      </c>
      <c r="K142" s="17">
        <f t="shared" si="109"/>
        <v>0</v>
      </c>
      <c r="L142" s="17">
        <f t="shared" si="110"/>
        <v>0</v>
      </c>
      <c r="M142" s="17">
        <f t="shared" si="111"/>
        <v>0</v>
      </c>
      <c r="N142" s="17">
        <f t="shared" si="151"/>
        <v>0</v>
      </c>
      <c r="O142" s="17">
        <f t="shared" si="113"/>
        <v>0</v>
      </c>
      <c r="P142" s="17">
        <f t="shared" si="114"/>
        <v>0</v>
      </c>
      <c r="Q142" s="17">
        <f t="shared" si="115"/>
        <v>0</v>
      </c>
      <c r="R142" s="17">
        <f t="shared" si="116"/>
        <v>0</v>
      </c>
      <c r="S142" s="17">
        <f t="shared" si="117"/>
        <v>0</v>
      </c>
      <c r="T142" s="17">
        <f t="shared" si="118"/>
        <v>0</v>
      </c>
      <c r="U142" s="17">
        <f t="shared" si="119"/>
        <v>0</v>
      </c>
      <c r="V142" s="17">
        <f t="shared" si="120"/>
        <v>0</v>
      </c>
      <c r="W142" s="17">
        <f t="shared" si="121"/>
        <v>0</v>
      </c>
      <c r="X142" s="17">
        <f t="shared" si="149"/>
        <v>0</v>
      </c>
      <c r="Y142" s="17">
        <f t="shared" si="123"/>
        <v>0</v>
      </c>
      <c r="Z142" s="17">
        <f t="shared" si="124"/>
        <v>0</v>
      </c>
      <c r="AA142" s="17">
        <f t="shared" si="125"/>
        <v>0</v>
      </c>
      <c r="AB142" s="18">
        <f t="shared" si="126"/>
        <v>3.408001802119383</v>
      </c>
      <c r="AC142" s="18">
        <f t="shared" si="152"/>
        <v>3.408001802119383</v>
      </c>
      <c r="AD142" s="18">
        <f t="shared" si="128"/>
        <v>3.408001802119383</v>
      </c>
      <c r="AE142" s="18">
        <f t="shared" si="129"/>
        <v>3.4080018021193443</v>
      </c>
      <c r="AF142" s="18">
        <f t="shared" si="130"/>
        <v>3.408001802119383</v>
      </c>
      <c r="AG142" s="18">
        <f t="shared" si="131"/>
        <v>3.408001802119383</v>
      </c>
      <c r="AH142" s="18">
        <f t="shared" si="132"/>
        <v>3.408001802119383</v>
      </c>
      <c r="AI142" s="18">
        <f t="shared" si="133"/>
        <v>3.4080018021194221</v>
      </c>
      <c r="AJ142" s="18">
        <f t="shared" si="134"/>
        <v>3.4080018021194221</v>
      </c>
      <c r="AK142" s="18">
        <f t="shared" si="135"/>
        <v>2.9820015768544601</v>
      </c>
      <c r="AL142" s="18">
        <f t="shared" si="136"/>
        <v>2.9820015768544601</v>
      </c>
      <c r="AM142" s="18">
        <f t="shared" si="137"/>
        <v>2.9820015768544601</v>
      </c>
      <c r="AN142" s="18">
        <f t="shared" si="138"/>
        <v>2.9820015768544601</v>
      </c>
      <c r="AO142" s="18">
        <f t="shared" si="139"/>
        <v>2.9820015768544601</v>
      </c>
      <c r="AP142" s="18">
        <f t="shared" si="140"/>
        <v>2.9820015768544601</v>
      </c>
      <c r="AQ142" s="18">
        <f t="shared" si="141"/>
        <v>2.9820015768544601</v>
      </c>
      <c r="AR142" s="18">
        <f t="shared" si="150"/>
        <v>2.9820015768544601</v>
      </c>
      <c r="AS142" s="18">
        <f t="shared" si="148"/>
        <v>2.9820015768544601</v>
      </c>
      <c r="AT142" s="18">
        <f t="shared" si="147"/>
        <v>2.9820015768544601</v>
      </c>
      <c r="AU142" s="18">
        <f t="shared" si="146"/>
        <v>2.9820015768544601</v>
      </c>
    </row>
    <row r="143" spans="1:48" x14ac:dyDescent="0.2">
      <c r="A143" s="68" t="s">
        <v>12</v>
      </c>
      <c r="B143" s="104">
        <v>33</v>
      </c>
      <c r="C143" s="22"/>
      <c r="D143" s="22">
        <f t="shared" si="105"/>
        <v>4329.54</v>
      </c>
      <c r="E143" s="22">
        <f>'[1]hypothetical grid'!BA34</f>
        <v>40</v>
      </c>
      <c r="F143" s="22">
        <f t="shared" si="106"/>
        <v>7280.0000000000018</v>
      </c>
      <c r="G143" s="22">
        <f t="shared" si="69"/>
        <v>1082.385</v>
      </c>
      <c r="H143" s="17">
        <f t="shared" si="107"/>
        <v>0</v>
      </c>
      <c r="I143" s="17">
        <f t="shared" si="70"/>
        <v>0</v>
      </c>
      <c r="J143" s="17">
        <f t="shared" si="108"/>
        <v>0</v>
      </c>
      <c r="K143" s="17">
        <f t="shared" si="109"/>
        <v>0</v>
      </c>
      <c r="L143" s="17">
        <f t="shared" si="110"/>
        <v>0</v>
      </c>
      <c r="M143" s="17">
        <f t="shared" si="111"/>
        <v>0</v>
      </c>
      <c r="N143" s="17">
        <f t="shared" si="151"/>
        <v>0</v>
      </c>
      <c r="O143" s="17">
        <f t="shared" si="113"/>
        <v>0</v>
      </c>
      <c r="P143" s="17">
        <f t="shared" si="114"/>
        <v>0</v>
      </c>
      <c r="Q143" s="17">
        <f t="shared" si="115"/>
        <v>0</v>
      </c>
      <c r="R143" s="17">
        <f t="shared" si="116"/>
        <v>0</v>
      </c>
      <c r="S143" s="17">
        <f t="shared" si="117"/>
        <v>0</v>
      </c>
      <c r="T143" s="17">
        <f t="shared" si="118"/>
        <v>0</v>
      </c>
      <c r="U143" s="17">
        <f t="shared" si="119"/>
        <v>0</v>
      </c>
      <c r="V143" s="17">
        <f t="shared" si="120"/>
        <v>0</v>
      </c>
      <c r="W143" s="17">
        <f t="shared" si="121"/>
        <v>0</v>
      </c>
      <c r="X143" s="17">
        <f t="shared" si="149"/>
        <v>0</v>
      </c>
      <c r="Y143" s="17">
        <f t="shared" si="123"/>
        <v>0</v>
      </c>
      <c r="Z143" s="17">
        <f t="shared" si="124"/>
        <v>0</v>
      </c>
      <c r="AA143" s="17">
        <f t="shared" si="125"/>
        <v>7.1717926812655808</v>
      </c>
      <c r="AB143" s="18">
        <f t="shared" si="126"/>
        <v>3.1555572241846139</v>
      </c>
      <c r="AC143" s="18">
        <f t="shared" si="152"/>
        <v>3.1555572241846139</v>
      </c>
      <c r="AD143" s="18">
        <f t="shared" si="128"/>
        <v>3.155557224184578</v>
      </c>
      <c r="AE143" s="18">
        <f t="shared" si="129"/>
        <v>3.1555572241846139</v>
      </c>
      <c r="AF143" s="18">
        <f t="shared" si="130"/>
        <v>3.1555572241846139</v>
      </c>
      <c r="AG143" s="18">
        <f t="shared" si="131"/>
        <v>3.1555572241846139</v>
      </c>
      <c r="AH143" s="18">
        <f t="shared" si="132"/>
        <v>3.1555572241846499</v>
      </c>
      <c r="AI143" s="18">
        <f t="shared" si="133"/>
        <v>3.1555572241846499</v>
      </c>
      <c r="AJ143" s="18">
        <f t="shared" si="134"/>
        <v>2.7611125711615374</v>
      </c>
      <c r="AK143" s="18">
        <f t="shared" si="135"/>
        <v>2.7611125711615374</v>
      </c>
      <c r="AL143" s="18">
        <f t="shared" si="136"/>
        <v>2.7611125711615374</v>
      </c>
      <c r="AM143" s="18">
        <f t="shared" si="137"/>
        <v>2.7611125711615374</v>
      </c>
      <c r="AN143" s="18">
        <f t="shared" si="138"/>
        <v>2.7611125711615374</v>
      </c>
      <c r="AO143" s="18">
        <f t="shared" si="139"/>
        <v>2.7611125711615374</v>
      </c>
      <c r="AP143" s="18">
        <f t="shared" si="140"/>
        <v>2.7611125711615374</v>
      </c>
      <c r="AQ143" s="18">
        <f t="shared" si="141"/>
        <v>2.7611125711615374</v>
      </c>
      <c r="AR143" s="18">
        <f t="shared" si="150"/>
        <v>2.7611125711615374</v>
      </c>
      <c r="AS143" s="18">
        <f t="shared" si="148"/>
        <v>2.7611125711615374</v>
      </c>
      <c r="AT143" s="18">
        <f t="shared" si="147"/>
        <v>2.7611125711615374</v>
      </c>
      <c r="AU143" s="18">
        <f t="shared" si="146"/>
        <v>5.5222251423230748</v>
      </c>
    </row>
    <row r="144" spans="1:48" x14ac:dyDescent="0.2">
      <c r="A144" s="68" t="s">
        <v>12</v>
      </c>
      <c r="B144" s="104">
        <v>34</v>
      </c>
      <c r="C144" s="22"/>
      <c r="D144" s="22">
        <f t="shared" si="105"/>
        <v>4329.54</v>
      </c>
      <c r="E144" s="22">
        <f>'[1]hypothetical grid'!BA35</f>
        <v>40</v>
      </c>
      <c r="F144" s="22">
        <f t="shared" si="106"/>
        <v>7320.0000000000018</v>
      </c>
      <c r="G144" s="22">
        <f t="shared" si="69"/>
        <v>1082.385</v>
      </c>
      <c r="H144" s="17">
        <f t="shared" si="107"/>
        <v>0</v>
      </c>
      <c r="I144" s="17">
        <f t="shared" si="70"/>
        <v>0</v>
      </c>
      <c r="J144" s="17">
        <f t="shared" si="108"/>
        <v>0</v>
      </c>
      <c r="K144" s="17">
        <f t="shared" si="109"/>
        <v>0</v>
      </c>
      <c r="L144" s="17">
        <f t="shared" si="110"/>
        <v>0</v>
      </c>
      <c r="M144" s="17">
        <f t="shared" si="111"/>
        <v>0</v>
      </c>
      <c r="N144" s="17">
        <f t="shared" si="151"/>
        <v>0</v>
      </c>
      <c r="O144" s="17">
        <f t="shared" si="113"/>
        <v>0</v>
      </c>
      <c r="P144" s="17">
        <f t="shared" si="114"/>
        <v>0</v>
      </c>
      <c r="Q144" s="17">
        <f t="shared" si="115"/>
        <v>0</v>
      </c>
      <c r="R144" s="17">
        <f t="shared" si="116"/>
        <v>0</v>
      </c>
      <c r="S144" s="17">
        <f t="shared" si="117"/>
        <v>0</v>
      </c>
      <c r="T144" s="17">
        <f t="shared" si="118"/>
        <v>0</v>
      </c>
      <c r="U144" s="17">
        <f t="shared" si="119"/>
        <v>0</v>
      </c>
      <c r="V144" s="17">
        <f t="shared" si="120"/>
        <v>0</v>
      </c>
      <c r="W144" s="17">
        <f t="shared" si="121"/>
        <v>0</v>
      </c>
      <c r="X144" s="17">
        <f t="shared" si="149"/>
        <v>0</v>
      </c>
      <c r="Y144" s="17">
        <f t="shared" si="123"/>
        <v>0</v>
      </c>
      <c r="Z144" s="17">
        <f t="shared" si="124"/>
        <v>6.6405487789496123</v>
      </c>
      <c r="AA144" s="17">
        <f t="shared" si="125"/>
        <v>0</v>
      </c>
      <c r="AB144" s="18">
        <f t="shared" si="126"/>
        <v>2.9218122446153831</v>
      </c>
      <c r="AC144" s="18">
        <f t="shared" si="152"/>
        <v>2.9218122446153503</v>
      </c>
      <c r="AD144" s="18">
        <f t="shared" si="128"/>
        <v>2.9218122446153831</v>
      </c>
      <c r="AE144" s="18">
        <f t="shared" si="129"/>
        <v>2.9218122446153831</v>
      </c>
      <c r="AF144" s="18">
        <f t="shared" si="130"/>
        <v>2.9218122446153831</v>
      </c>
      <c r="AG144" s="18">
        <f t="shared" si="131"/>
        <v>2.9218122446154164</v>
      </c>
      <c r="AH144" s="18">
        <f t="shared" si="132"/>
        <v>2.9218122446154164</v>
      </c>
      <c r="AI144" s="18">
        <f t="shared" si="133"/>
        <v>2.5565857140384605</v>
      </c>
      <c r="AJ144" s="18">
        <f t="shared" si="134"/>
        <v>2.5565857140384605</v>
      </c>
      <c r="AK144" s="18">
        <f t="shared" si="135"/>
        <v>2.5565857140384605</v>
      </c>
      <c r="AL144" s="18">
        <f t="shared" si="136"/>
        <v>2.5565857140384605</v>
      </c>
      <c r="AM144" s="18">
        <f t="shared" si="137"/>
        <v>2.5565857140384605</v>
      </c>
      <c r="AN144" s="18">
        <f t="shared" si="138"/>
        <v>2.5565857140384605</v>
      </c>
      <c r="AO144" s="18">
        <f t="shared" si="139"/>
        <v>2.5565857140384605</v>
      </c>
      <c r="AP144" s="18">
        <f t="shared" si="140"/>
        <v>2.5565857140384605</v>
      </c>
      <c r="AQ144" s="18">
        <f t="shared" si="141"/>
        <v>2.5565857140384605</v>
      </c>
      <c r="AR144" s="18">
        <f t="shared" si="150"/>
        <v>2.5565857140384605</v>
      </c>
      <c r="AS144" s="18">
        <f t="shared" si="148"/>
        <v>2.5565857140384605</v>
      </c>
      <c r="AT144" s="18">
        <f t="shared" si="147"/>
        <v>5.1131714280769209</v>
      </c>
      <c r="AU144" s="18">
        <f t="shared" si="146"/>
        <v>7.3045306115384578</v>
      </c>
    </row>
    <row r="145" spans="1:48" x14ac:dyDescent="0.2">
      <c r="A145" s="68" t="s">
        <v>12</v>
      </c>
      <c r="B145" s="104">
        <v>35</v>
      </c>
      <c r="C145" s="22"/>
      <c r="D145" s="22">
        <f t="shared" si="105"/>
        <v>4329.54</v>
      </c>
      <c r="E145" s="22">
        <f>'[1]hypothetical grid'!BA36</f>
        <v>39.999999999999545</v>
      </c>
      <c r="F145" s="22">
        <f t="shared" si="106"/>
        <v>7360.0000000000018</v>
      </c>
      <c r="G145" s="22">
        <f t="shared" si="69"/>
        <v>1082.385</v>
      </c>
      <c r="H145" s="17">
        <f t="shared" si="107"/>
        <v>0</v>
      </c>
      <c r="I145" s="17">
        <f t="shared" si="70"/>
        <v>0</v>
      </c>
      <c r="J145" s="17">
        <f t="shared" si="108"/>
        <v>0</v>
      </c>
      <c r="K145" s="17">
        <f t="shared" si="109"/>
        <v>0</v>
      </c>
      <c r="L145" s="17">
        <f t="shared" si="110"/>
        <v>0</v>
      </c>
      <c r="M145" s="17">
        <f t="shared" si="111"/>
        <v>0</v>
      </c>
      <c r="N145" s="17">
        <f t="shared" si="151"/>
        <v>0</v>
      </c>
      <c r="O145" s="17">
        <f t="shared" si="113"/>
        <v>0</v>
      </c>
      <c r="P145" s="17">
        <f t="shared" si="114"/>
        <v>0</v>
      </c>
      <c r="Q145" s="17">
        <f t="shared" si="115"/>
        <v>0</v>
      </c>
      <c r="R145" s="17">
        <f t="shared" si="116"/>
        <v>0</v>
      </c>
      <c r="S145" s="17">
        <f t="shared" si="117"/>
        <v>0</v>
      </c>
      <c r="T145" s="17">
        <f t="shared" si="118"/>
        <v>0</v>
      </c>
      <c r="U145" s="17">
        <f t="shared" si="119"/>
        <v>0</v>
      </c>
      <c r="V145" s="17">
        <f t="shared" si="120"/>
        <v>0</v>
      </c>
      <c r="W145" s="17">
        <f t="shared" si="121"/>
        <v>0</v>
      </c>
      <c r="X145" s="17">
        <f t="shared" si="149"/>
        <v>0</v>
      </c>
      <c r="Y145" s="17">
        <f t="shared" si="123"/>
        <v>6.1486562768051956</v>
      </c>
      <c r="Z145" s="17">
        <f t="shared" si="124"/>
        <v>0</v>
      </c>
      <c r="AA145" s="17">
        <f t="shared" si="125"/>
        <v>0</v>
      </c>
      <c r="AB145" s="18">
        <f t="shared" si="126"/>
        <v>2.7053817079771756</v>
      </c>
      <c r="AC145" s="18">
        <f t="shared" si="152"/>
        <v>2.7053817079772067</v>
      </c>
      <c r="AD145" s="18">
        <f t="shared" si="128"/>
        <v>2.7053817079772067</v>
      </c>
      <c r="AE145" s="18">
        <f t="shared" si="129"/>
        <v>2.7053817079772067</v>
      </c>
      <c r="AF145" s="18">
        <f t="shared" si="130"/>
        <v>2.7053817079772373</v>
      </c>
      <c r="AG145" s="18">
        <f t="shared" si="131"/>
        <v>2.7053817079772373</v>
      </c>
      <c r="AH145" s="18">
        <f t="shared" si="132"/>
        <v>2.3672089944800558</v>
      </c>
      <c r="AI145" s="18">
        <f t="shared" si="133"/>
        <v>2.3672089944800558</v>
      </c>
      <c r="AJ145" s="18">
        <f t="shared" si="134"/>
        <v>2.3672089944800558</v>
      </c>
      <c r="AK145" s="18">
        <f t="shared" si="135"/>
        <v>2.3672089944800558</v>
      </c>
      <c r="AL145" s="18">
        <f t="shared" si="136"/>
        <v>2.3672089944800558</v>
      </c>
      <c r="AM145" s="18">
        <f t="shared" si="137"/>
        <v>2.3672089944800558</v>
      </c>
      <c r="AN145" s="18">
        <f t="shared" si="138"/>
        <v>2.3672089944800558</v>
      </c>
      <c r="AO145" s="18">
        <f t="shared" si="139"/>
        <v>2.3672089944800558</v>
      </c>
      <c r="AP145" s="18">
        <f t="shared" si="140"/>
        <v>2.3672089944800558</v>
      </c>
      <c r="AQ145" s="18">
        <f t="shared" si="141"/>
        <v>2.3672089944800558</v>
      </c>
      <c r="AR145" s="18">
        <f t="shared" si="150"/>
        <v>2.3672089944800558</v>
      </c>
      <c r="AS145" s="18">
        <f t="shared" si="148"/>
        <v>4.7344179889601117</v>
      </c>
      <c r="AT145" s="18">
        <f t="shared" si="147"/>
        <v>6.7634542699430167</v>
      </c>
      <c r="AU145" s="18">
        <f t="shared" si="146"/>
        <v>6.7634542699430167</v>
      </c>
    </row>
    <row r="146" spans="1:48" x14ac:dyDescent="0.2">
      <c r="A146" s="68" t="s">
        <v>12</v>
      </c>
      <c r="B146" s="104">
        <v>36</v>
      </c>
      <c r="C146" s="22"/>
      <c r="D146" s="22">
        <f t="shared" si="105"/>
        <v>4329.54</v>
      </c>
      <c r="E146" s="22">
        <f>'[1]hypothetical grid'!BA37</f>
        <v>40</v>
      </c>
      <c r="F146" s="22">
        <f t="shared" si="106"/>
        <v>7400.0000000000018</v>
      </c>
      <c r="G146" s="22">
        <f t="shared" si="69"/>
        <v>1082.385</v>
      </c>
      <c r="H146" s="17">
        <f t="shared" si="107"/>
        <v>0</v>
      </c>
      <c r="I146" s="17">
        <f t="shared" si="70"/>
        <v>0</v>
      </c>
      <c r="J146" s="17">
        <f t="shared" si="108"/>
        <v>0</v>
      </c>
      <c r="K146" s="17">
        <f t="shared" si="109"/>
        <v>0</v>
      </c>
      <c r="L146" s="17">
        <f t="shared" si="110"/>
        <v>0</v>
      </c>
      <c r="M146" s="17">
        <f t="shared" si="111"/>
        <v>0</v>
      </c>
      <c r="N146" s="17">
        <f t="shared" si="151"/>
        <v>0</v>
      </c>
      <c r="O146" s="17">
        <f t="shared" si="113"/>
        <v>0</v>
      </c>
      <c r="P146" s="17">
        <f t="shared" si="114"/>
        <v>0</v>
      </c>
      <c r="Q146" s="17">
        <f t="shared" si="115"/>
        <v>0</v>
      </c>
      <c r="R146" s="17">
        <f t="shared" si="116"/>
        <v>0</v>
      </c>
      <c r="S146" s="17">
        <f t="shared" si="117"/>
        <v>0</v>
      </c>
      <c r="T146" s="17">
        <f t="shared" si="118"/>
        <v>0</v>
      </c>
      <c r="U146" s="17">
        <f t="shared" si="119"/>
        <v>0</v>
      </c>
      <c r="V146" s="17">
        <f t="shared" si="120"/>
        <v>0</v>
      </c>
      <c r="W146" s="17">
        <f t="shared" si="121"/>
        <v>0</v>
      </c>
      <c r="X146" s="17">
        <f t="shared" si="149"/>
        <v>5.6932002563011066</v>
      </c>
      <c r="Y146" s="17">
        <f t="shared" si="123"/>
        <v>0</v>
      </c>
      <c r="Z146" s="17">
        <f t="shared" si="124"/>
        <v>0</v>
      </c>
      <c r="AA146" s="17">
        <f t="shared" si="125"/>
        <v>0</v>
      </c>
      <c r="AB146" s="18">
        <f t="shared" si="126"/>
        <v>2.5049830629418577</v>
      </c>
      <c r="AC146" s="18">
        <f t="shared" si="152"/>
        <v>2.5049830629418577</v>
      </c>
      <c r="AD146" s="18">
        <f t="shared" si="128"/>
        <v>2.5049830629418577</v>
      </c>
      <c r="AE146" s="18">
        <f t="shared" si="129"/>
        <v>2.5049830629418861</v>
      </c>
      <c r="AF146" s="18">
        <f t="shared" si="130"/>
        <v>2.5049830629418861</v>
      </c>
      <c r="AG146" s="18">
        <f t="shared" si="131"/>
        <v>2.1918601800741255</v>
      </c>
      <c r="AH146" s="18">
        <f t="shared" si="132"/>
        <v>2.1918601800741255</v>
      </c>
      <c r="AI146" s="18">
        <f t="shared" si="133"/>
        <v>2.1918601800741255</v>
      </c>
      <c r="AJ146" s="18">
        <f t="shared" si="134"/>
        <v>2.1918601800741255</v>
      </c>
      <c r="AK146" s="18">
        <f t="shared" si="135"/>
        <v>2.1918601800741255</v>
      </c>
      <c r="AL146" s="18">
        <f t="shared" si="136"/>
        <v>2.1918601800741255</v>
      </c>
      <c r="AM146" s="18">
        <f t="shared" si="137"/>
        <v>2.1918601800741255</v>
      </c>
      <c r="AN146" s="18">
        <f t="shared" si="138"/>
        <v>2.1918601800741255</v>
      </c>
      <c r="AO146" s="18">
        <f t="shared" si="139"/>
        <v>2.1918601800741255</v>
      </c>
      <c r="AP146" s="18">
        <f t="shared" si="140"/>
        <v>2.1918601800741255</v>
      </c>
      <c r="AQ146" s="18">
        <f t="shared" si="141"/>
        <v>2.1918601800741255</v>
      </c>
      <c r="AR146" s="18">
        <f t="shared" si="150"/>
        <v>4.3837203601482511</v>
      </c>
      <c r="AS146" s="18">
        <f t="shared" si="148"/>
        <v>6.262457657354644</v>
      </c>
      <c r="AT146" s="18">
        <f t="shared" si="147"/>
        <v>6.262457657354644</v>
      </c>
      <c r="AU146" s="18">
        <f t="shared" si="146"/>
        <v>6.262457657354644</v>
      </c>
    </row>
    <row r="147" spans="1:48" x14ac:dyDescent="0.2">
      <c r="A147" s="68" t="s">
        <v>12</v>
      </c>
      <c r="B147" s="104">
        <v>37</v>
      </c>
      <c r="C147" s="22"/>
      <c r="D147" s="22">
        <f t="shared" si="105"/>
        <v>4329.54</v>
      </c>
      <c r="E147" s="22">
        <f>'[1]hypothetical grid'!BA38</f>
        <v>40</v>
      </c>
      <c r="F147" s="22">
        <f t="shared" si="106"/>
        <v>7440.0000000000018</v>
      </c>
      <c r="G147" s="22">
        <f t="shared" si="69"/>
        <v>1082.385</v>
      </c>
      <c r="H147" s="17">
        <f t="shared" si="107"/>
        <v>0</v>
      </c>
      <c r="I147" s="17">
        <f t="shared" si="70"/>
        <v>0</v>
      </c>
      <c r="J147" s="17">
        <f t="shared" si="108"/>
        <v>0</v>
      </c>
      <c r="K147" s="17">
        <f t="shared" si="109"/>
        <v>0</v>
      </c>
      <c r="L147" s="17">
        <f t="shared" si="110"/>
        <v>0</v>
      </c>
      <c r="M147" s="17">
        <f t="shared" si="111"/>
        <v>0</v>
      </c>
      <c r="N147" s="17">
        <f t="shared" si="151"/>
        <v>0</v>
      </c>
      <c r="O147" s="17">
        <f t="shared" si="113"/>
        <v>0</v>
      </c>
      <c r="P147" s="17">
        <f t="shared" si="114"/>
        <v>0</v>
      </c>
      <c r="Q147" s="17">
        <f t="shared" si="115"/>
        <v>0</v>
      </c>
      <c r="R147" s="17">
        <f t="shared" si="116"/>
        <v>0</v>
      </c>
      <c r="S147" s="17">
        <f t="shared" si="117"/>
        <v>0</v>
      </c>
      <c r="T147" s="17">
        <f t="shared" si="118"/>
        <v>0</v>
      </c>
      <c r="U147" s="17">
        <f t="shared" si="119"/>
        <v>0</v>
      </c>
      <c r="V147" s="17">
        <f t="shared" si="120"/>
        <v>0</v>
      </c>
      <c r="W147" s="17">
        <f t="shared" si="121"/>
        <v>5.2714817187973209</v>
      </c>
      <c r="X147" s="17">
        <f t="shared" si="149"/>
        <v>0</v>
      </c>
      <c r="Y147" s="17">
        <f t="shared" si="123"/>
        <v>0</v>
      </c>
      <c r="Z147" s="17">
        <f t="shared" si="124"/>
        <v>0</v>
      </c>
      <c r="AA147" s="17">
        <f t="shared" si="125"/>
        <v>0</v>
      </c>
      <c r="AB147" s="18">
        <f t="shared" si="126"/>
        <v>2.3194287619832012</v>
      </c>
      <c r="AC147" s="18">
        <f t="shared" si="152"/>
        <v>2.3194287619832012</v>
      </c>
      <c r="AD147" s="18">
        <f t="shared" si="128"/>
        <v>2.3194287619832279</v>
      </c>
      <c r="AE147" s="18">
        <f t="shared" si="129"/>
        <v>2.3194287619832279</v>
      </c>
      <c r="AF147" s="18">
        <f t="shared" si="130"/>
        <v>2.0295001667353012</v>
      </c>
      <c r="AG147" s="18">
        <f t="shared" si="131"/>
        <v>2.0295001667353012</v>
      </c>
      <c r="AH147" s="18">
        <f t="shared" si="132"/>
        <v>2.0295001667353012</v>
      </c>
      <c r="AI147" s="18">
        <f t="shared" si="133"/>
        <v>2.0295001667353012</v>
      </c>
      <c r="AJ147" s="18">
        <f t="shared" si="134"/>
        <v>2.0295001667353012</v>
      </c>
      <c r="AK147" s="18">
        <f t="shared" si="135"/>
        <v>2.0295001667353012</v>
      </c>
      <c r="AL147" s="18">
        <f t="shared" si="136"/>
        <v>2.0295001667353012</v>
      </c>
      <c r="AM147" s="18">
        <f t="shared" si="137"/>
        <v>2.0295001667353012</v>
      </c>
      <c r="AN147" s="18">
        <f t="shared" si="138"/>
        <v>2.0295001667353012</v>
      </c>
      <c r="AO147" s="18">
        <f t="shared" si="139"/>
        <v>2.0295001667353012</v>
      </c>
      <c r="AP147" s="18">
        <f t="shared" si="140"/>
        <v>2.0295001667353012</v>
      </c>
      <c r="AQ147" s="18">
        <f t="shared" si="141"/>
        <v>4.0590003334706024</v>
      </c>
      <c r="AR147" s="18">
        <f t="shared" si="150"/>
        <v>5.7985719049580036</v>
      </c>
      <c r="AS147" s="18">
        <f t="shared" si="148"/>
        <v>5.7985719049580036</v>
      </c>
      <c r="AT147" s="18">
        <f t="shared" si="147"/>
        <v>5.7985719049580036</v>
      </c>
      <c r="AU147" s="18">
        <f t="shared" si="146"/>
        <v>5.7985719049580036</v>
      </c>
    </row>
    <row r="148" spans="1:48" x14ac:dyDescent="0.2">
      <c r="A148" s="68" t="s">
        <v>12</v>
      </c>
      <c r="B148" s="104">
        <v>38</v>
      </c>
      <c r="C148" s="22"/>
      <c r="D148" s="22">
        <f t="shared" si="105"/>
        <v>4329.54</v>
      </c>
      <c r="E148" s="22">
        <f>'[1]hypothetical grid'!BA39</f>
        <v>40</v>
      </c>
      <c r="F148" s="22">
        <f t="shared" si="106"/>
        <v>7480.0000000000018</v>
      </c>
      <c r="G148" s="22">
        <f t="shared" si="69"/>
        <v>1082.385</v>
      </c>
      <c r="H148" s="17">
        <f t="shared" si="107"/>
        <v>0</v>
      </c>
      <c r="I148" s="17">
        <f t="shared" si="70"/>
        <v>0</v>
      </c>
      <c r="J148" s="17">
        <f t="shared" si="108"/>
        <v>0</v>
      </c>
      <c r="K148" s="17">
        <f t="shared" si="109"/>
        <v>0</v>
      </c>
      <c r="L148" s="17">
        <f t="shared" si="110"/>
        <v>0</v>
      </c>
      <c r="M148" s="17">
        <f t="shared" si="111"/>
        <v>0</v>
      </c>
      <c r="N148" s="17">
        <f t="shared" si="151"/>
        <v>0</v>
      </c>
      <c r="O148" s="17">
        <f t="shared" si="113"/>
        <v>0</v>
      </c>
      <c r="P148" s="17">
        <f t="shared" si="114"/>
        <v>0</v>
      </c>
      <c r="Q148" s="17">
        <f t="shared" si="115"/>
        <v>0</v>
      </c>
      <c r="R148" s="17">
        <f t="shared" si="116"/>
        <v>0</v>
      </c>
      <c r="S148" s="17">
        <f t="shared" si="117"/>
        <v>0</v>
      </c>
      <c r="T148" s="17">
        <f t="shared" si="118"/>
        <v>0</v>
      </c>
      <c r="U148" s="17">
        <f t="shared" si="119"/>
        <v>0</v>
      </c>
      <c r="V148" s="17">
        <f t="shared" si="120"/>
        <v>4.8810015914790004</v>
      </c>
      <c r="W148" s="17">
        <f t="shared" si="121"/>
        <v>0</v>
      </c>
      <c r="X148" s="17">
        <f t="shared" si="149"/>
        <v>0</v>
      </c>
      <c r="Y148" s="17">
        <f t="shared" si="123"/>
        <v>0</v>
      </c>
      <c r="Z148" s="17">
        <f t="shared" si="124"/>
        <v>0</v>
      </c>
      <c r="AA148" s="17">
        <f t="shared" si="125"/>
        <v>0</v>
      </c>
      <c r="AB148" s="18">
        <f t="shared" si="126"/>
        <v>2.1476192240585195</v>
      </c>
      <c r="AC148" s="18">
        <f t="shared" si="152"/>
        <v>2.1476192240585439</v>
      </c>
      <c r="AD148" s="18">
        <f t="shared" si="128"/>
        <v>2.1476192240585439</v>
      </c>
      <c r="AE148" s="18">
        <f t="shared" si="129"/>
        <v>1.8791668210512047</v>
      </c>
      <c r="AF148" s="18">
        <f t="shared" si="130"/>
        <v>1.8791668210512047</v>
      </c>
      <c r="AG148" s="18">
        <f t="shared" si="131"/>
        <v>1.8791668210512047</v>
      </c>
      <c r="AH148" s="18">
        <f t="shared" si="132"/>
        <v>1.8791668210512047</v>
      </c>
      <c r="AI148" s="18">
        <f t="shared" si="133"/>
        <v>1.8791668210512047</v>
      </c>
      <c r="AJ148" s="18">
        <f t="shared" si="134"/>
        <v>1.8791668210512047</v>
      </c>
      <c r="AK148" s="18">
        <f t="shared" si="135"/>
        <v>1.8791668210512047</v>
      </c>
      <c r="AL148" s="18">
        <f t="shared" si="136"/>
        <v>1.8791668210512047</v>
      </c>
      <c r="AM148" s="18">
        <f t="shared" si="137"/>
        <v>1.8791668210512047</v>
      </c>
      <c r="AN148" s="18">
        <f t="shared" si="138"/>
        <v>1.8791668210512047</v>
      </c>
      <c r="AO148" s="18">
        <f t="shared" si="139"/>
        <v>1.8791668210512047</v>
      </c>
      <c r="AP148" s="18">
        <f t="shared" si="140"/>
        <v>3.7583336421024094</v>
      </c>
      <c r="AQ148" s="18">
        <f t="shared" si="141"/>
        <v>5.3690480601462989</v>
      </c>
      <c r="AR148" s="18">
        <f t="shared" si="150"/>
        <v>5.3690480601462989</v>
      </c>
      <c r="AS148" s="18">
        <f t="shared" si="148"/>
        <v>5.3690480601462989</v>
      </c>
      <c r="AT148" s="18">
        <f t="shared" si="147"/>
        <v>5.3690480601462989</v>
      </c>
      <c r="AU148" s="18">
        <f t="shared" si="146"/>
        <v>5.3690480601462989</v>
      </c>
    </row>
    <row r="149" spans="1:48" x14ac:dyDescent="0.2">
      <c r="A149" s="68" t="s">
        <v>12</v>
      </c>
      <c r="B149" s="104">
        <v>39</v>
      </c>
      <c r="C149" s="22"/>
      <c r="D149" s="22">
        <f t="shared" si="105"/>
        <v>4329.54</v>
      </c>
      <c r="E149" s="22">
        <f>'[1]hypothetical grid'!BA40</f>
        <v>40.000000000000455</v>
      </c>
      <c r="F149" s="22">
        <f t="shared" si="106"/>
        <v>7520.0000000000018</v>
      </c>
      <c r="G149" s="22">
        <f t="shared" si="69"/>
        <v>1082.385</v>
      </c>
      <c r="H149" s="17">
        <f t="shared" si="107"/>
        <v>0</v>
      </c>
      <c r="I149" s="17">
        <f t="shared" si="70"/>
        <v>0</v>
      </c>
      <c r="J149" s="17">
        <f t="shared" si="108"/>
        <v>0</v>
      </c>
      <c r="K149" s="17">
        <f t="shared" si="109"/>
        <v>0</v>
      </c>
      <c r="L149" s="17">
        <f t="shared" si="110"/>
        <v>0</v>
      </c>
      <c r="M149" s="17">
        <f t="shared" si="111"/>
        <v>0</v>
      </c>
      <c r="N149" s="17">
        <f t="shared" si="151"/>
        <v>0</v>
      </c>
      <c r="O149" s="17">
        <f t="shared" si="113"/>
        <v>0</v>
      </c>
      <c r="P149" s="17">
        <f t="shared" si="114"/>
        <v>0</v>
      </c>
      <c r="Q149" s="17">
        <f t="shared" si="115"/>
        <v>0</v>
      </c>
      <c r="R149" s="17">
        <f t="shared" si="116"/>
        <v>0</v>
      </c>
      <c r="S149" s="17">
        <f t="shared" si="117"/>
        <v>0</v>
      </c>
      <c r="T149" s="17">
        <f t="shared" si="118"/>
        <v>0</v>
      </c>
      <c r="U149" s="17">
        <f t="shared" si="119"/>
        <v>4.5194459180361113</v>
      </c>
      <c r="V149" s="17">
        <f t="shared" si="120"/>
        <v>0</v>
      </c>
      <c r="W149" s="17">
        <f t="shared" si="121"/>
        <v>0</v>
      </c>
      <c r="X149" s="17">
        <f t="shared" si="149"/>
        <v>0</v>
      </c>
      <c r="Y149" s="17">
        <f t="shared" si="123"/>
        <v>0</v>
      </c>
      <c r="Z149" s="17">
        <f t="shared" si="124"/>
        <v>0</v>
      </c>
      <c r="AA149" s="17">
        <f t="shared" si="125"/>
        <v>6.2141759955396978</v>
      </c>
      <c r="AB149" s="18">
        <f t="shared" si="126"/>
        <v>1.9885363185727258</v>
      </c>
      <c r="AC149" s="18">
        <f t="shared" si="152"/>
        <v>1.9885363185727258</v>
      </c>
      <c r="AD149" s="18">
        <f t="shared" si="128"/>
        <v>1.7399692787511154</v>
      </c>
      <c r="AE149" s="18">
        <f t="shared" si="129"/>
        <v>1.7399692787511154</v>
      </c>
      <c r="AF149" s="18">
        <f t="shared" si="130"/>
        <v>1.7399692787511154</v>
      </c>
      <c r="AG149" s="18">
        <f t="shared" si="131"/>
        <v>1.7399692787511154</v>
      </c>
      <c r="AH149" s="18">
        <f t="shared" si="132"/>
        <v>1.7399692787511154</v>
      </c>
      <c r="AI149" s="18">
        <f t="shared" si="133"/>
        <v>1.7399692787511154</v>
      </c>
      <c r="AJ149" s="18">
        <f t="shared" si="134"/>
        <v>1.7399692787511154</v>
      </c>
      <c r="AK149" s="18">
        <f t="shared" si="135"/>
        <v>1.7399692787511154</v>
      </c>
      <c r="AL149" s="18">
        <f t="shared" si="136"/>
        <v>1.7399692787511154</v>
      </c>
      <c r="AM149" s="18">
        <f t="shared" si="137"/>
        <v>1.7399692787511154</v>
      </c>
      <c r="AN149" s="18">
        <f t="shared" si="138"/>
        <v>1.7399692787511154</v>
      </c>
      <c r="AO149" s="18">
        <f t="shared" si="139"/>
        <v>3.4799385575022308</v>
      </c>
      <c r="AP149" s="18">
        <f t="shared" si="140"/>
        <v>4.9713407964317584</v>
      </c>
      <c r="AQ149" s="18">
        <f t="shared" si="141"/>
        <v>4.9713407964317584</v>
      </c>
      <c r="AR149" s="18">
        <f t="shared" si="150"/>
        <v>4.9713407964317584</v>
      </c>
      <c r="AS149" s="18">
        <f t="shared" si="148"/>
        <v>4.9713407964317584</v>
      </c>
      <c r="AT149" s="18">
        <f t="shared" si="147"/>
        <v>4.9713407964317584</v>
      </c>
      <c r="AU149" s="18">
        <f t="shared" si="146"/>
        <v>4.9713407964317584</v>
      </c>
    </row>
    <row r="150" spans="1:48" x14ac:dyDescent="0.2">
      <c r="A150" s="68" t="s">
        <v>12</v>
      </c>
      <c r="B150" s="104">
        <v>40</v>
      </c>
      <c r="C150" s="22"/>
      <c r="D150" s="22">
        <f t="shared" si="105"/>
        <v>4329.54</v>
      </c>
      <c r="E150" s="22">
        <f>'[1]hypothetical grid'!BA41</f>
        <v>40.000000000000455</v>
      </c>
      <c r="F150" s="22">
        <f t="shared" si="106"/>
        <v>7560.0000000000018</v>
      </c>
      <c r="G150" s="22">
        <f t="shared" si="69"/>
        <v>1082.385</v>
      </c>
      <c r="H150" s="17">
        <f t="shared" si="107"/>
        <v>0</v>
      </c>
      <c r="I150" s="17">
        <f t="shared" si="70"/>
        <v>0</v>
      </c>
      <c r="J150" s="17">
        <f t="shared" si="108"/>
        <v>0</v>
      </c>
      <c r="K150" s="17">
        <f t="shared" si="109"/>
        <v>0</v>
      </c>
      <c r="L150" s="17">
        <f t="shared" si="110"/>
        <v>0</v>
      </c>
      <c r="M150" s="17">
        <f t="shared" si="111"/>
        <v>0</v>
      </c>
      <c r="N150" s="17">
        <f t="shared" si="151"/>
        <v>0</v>
      </c>
      <c r="O150" s="17">
        <f t="shared" si="113"/>
        <v>0</v>
      </c>
      <c r="P150" s="17">
        <f t="shared" si="114"/>
        <v>0</v>
      </c>
      <c r="Q150" s="17">
        <f t="shared" si="115"/>
        <v>0</v>
      </c>
      <c r="R150" s="17">
        <f t="shared" si="116"/>
        <v>0</v>
      </c>
      <c r="S150" s="17">
        <f t="shared" si="117"/>
        <v>0</v>
      </c>
      <c r="T150" s="17">
        <f t="shared" si="118"/>
        <v>4.1846721463297323</v>
      </c>
      <c r="U150" s="17">
        <f t="shared" si="119"/>
        <v>0</v>
      </c>
      <c r="V150" s="17">
        <f t="shared" si="120"/>
        <v>0</v>
      </c>
      <c r="W150" s="17">
        <f t="shared" si="121"/>
        <v>0</v>
      </c>
      <c r="X150" s="17">
        <f t="shared" si="149"/>
        <v>0</v>
      </c>
      <c r="Y150" s="17">
        <f t="shared" si="123"/>
        <v>0</v>
      </c>
      <c r="Z150" s="17">
        <f t="shared" si="124"/>
        <v>5.7538666625367565</v>
      </c>
      <c r="AA150" s="17">
        <f t="shared" si="125"/>
        <v>0</v>
      </c>
      <c r="AB150" s="18">
        <f t="shared" si="126"/>
        <v>1.8412373320117832</v>
      </c>
      <c r="AC150" s="18">
        <f t="shared" si="152"/>
        <v>1.6110826655102919</v>
      </c>
      <c r="AD150" s="18">
        <f t="shared" si="128"/>
        <v>1.6110826655102919</v>
      </c>
      <c r="AE150" s="18">
        <f t="shared" si="129"/>
        <v>1.6110826655102919</v>
      </c>
      <c r="AF150" s="18">
        <f t="shared" si="130"/>
        <v>1.6110826655102919</v>
      </c>
      <c r="AG150" s="18">
        <f t="shared" si="131"/>
        <v>1.6110826655102919</v>
      </c>
      <c r="AH150" s="18">
        <f t="shared" si="132"/>
        <v>1.6110826655102919</v>
      </c>
      <c r="AI150" s="18">
        <f t="shared" si="133"/>
        <v>1.6110826655102919</v>
      </c>
      <c r="AJ150" s="18">
        <f t="shared" si="134"/>
        <v>1.6110826655102919</v>
      </c>
      <c r="AK150" s="18">
        <f t="shared" si="135"/>
        <v>1.6110826655102919</v>
      </c>
      <c r="AL150" s="18">
        <f t="shared" si="136"/>
        <v>1.6110826655102919</v>
      </c>
      <c r="AM150" s="18">
        <f t="shared" si="137"/>
        <v>1.6110826655102919</v>
      </c>
      <c r="AN150" s="18">
        <f t="shared" si="138"/>
        <v>3.2221653310205838</v>
      </c>
      <c r="AO150" s="18">
        <f t="shared" si="139"/>
        <v>4.6030933300294059</v>
      </c>
      <c r="AP150" s="18">
        <f t="shared" si="140"/>
        <v>4.6030933300294059</v>
      </c>
      <c r="AQ150" s="18">
        <f t="shared" si="141"/>
        <v>4.6030933300294059</v>
      </c>
      <c r="AR150" s="18">
        <f t="shared" si="150"/>
        <v>4.6030933300294059</v>
      </c>
      <c r="AS150" s="18">
        <f t="shared" si="148"/>
        <v>4.6030933300294059</v>
      </c>
      <c r="AT150" s="18">
        <f t="shared" si="147"/>
        <v>4.6030933300294059</v>
      </c>
      <c r="AU150" s="18">
        <f t="shared" si="146"/>
        <v>2.7618559980176434</v>
      </c>
    </row>
    <row r="151" spans="1:48" x14ac:dyDescent="0.2">
      <c r="A151" s="68" t="s">
        <v>14</v>
      </c>
      <c r="B151" s="104">
        <v>1</v>
      </c>
      <c r="C151" s="21"/>
      <c r="D151" s="22">
        <v>4000</v>
      </c>
      <c r="E151" s="22">
        <f>'[1]hypothetical grid'!BB2</f>
        <v>35</v>
      </c>
      <c r="F151" s="22">
        <v>6000</v>
      </c>
      <c r="G151" s="22">
        <f t="shared" si="69"/>
        <v>1000</v>
      </c>
      <c r="H151" s="106">
        <f>$C151/(1.08)^$B151</f>
        <v>0</v>
      </c>
      <c r="I151" s="106">
        <f t="shared" si="70"/>
        <v>0</v>
      </c>
      <c r="J151" s="106">
        <f>$C153/(1.08)^$B151</f>
        <v>0</v>
      </c>
      <c r="K151" s="106">
        <f>$C154/(1.08)^$B151</f>
        <v>0</v>
      </c>
      <c r="L151" s="106">
        <f>$C155/(1.08)^$B151</f>
        <v>0</v>
      </c>
      <c r="M151" s="106">
        <f>$C156/(1.08)^$B151</f>
        <v>0</v>
      </c>
      <c r="N151" s="106">
        <f>$C157/(1.08)^$B151</f>
        <v>0</v>
      </c>
      <c r="O151" s="106">
        <f>$C158/(1.08)^$B151</f>
        <v>0</v>
      </c>
      <c r="P151" s="106">
        <f>$C159/(1.08)^$B151</f>
        <v>0</v>
      </c>
      <c r="Q151" s="106">
        <f>$C160/(1.08)^$B151</f>
        <v>0</v>
      </c>
      <c r="R151" s="106">
        <f>$C161/(1.08)^$B151</f>
        <v>0</v>
      </c>
      <c r="S151" s="106">
        <f>$C162/(1.08)^$B151</f>
        <v>84.175925925925924</v>
      </c>
      <c r="T151" s="106">
        <f>$C163/(1.08)^$B151</f>
        <v>0</v>
      </c>
      <c r="U151" s="106">
        <f>$C164/(1.08)^$B151</f>
        <v>0</v>
      </c>
      <c r="V151" s="106">
        <f>$C165/(1.08)^$B151</f>
        <v>0</v>
      </c>
      <c r="W151" s="106">
        <f>$C166/(1.08)^$B151</f>
        <v>0</v>
      </c>
      <c r="X151" s="106">
        <f>$C167/(1.08)^$B151</f>
        <v>0</v>
      </c>
      <c r="Y151" s="106">
        <f>$C168/(1.08)^$B151</f>
        <v>115.74074074074073</v>
      </c>
      <c r="Z151" s="106">
        <f>$C169/(1.08)^$B151</f>
        <v>0</v>
      </c>
      <c r="AA151" s="106">
        <f>$C170/(1.08)^$B151</f>
        <v>0</v>
      </c>
      <c r="AB151" s="106">
        <f>$E151/(1.08)^$B151</f>
        <v>32.407407407407405</v>
      </c>
      <c r="AC151" s="106">
        <f>$E152/(1.08)^$B151</f>
        <v>32.407407407407405</v>
      </c>
      <c r="AD151" s="106">
        <f>$E153/(1.08)^$B151</f>
        <v>32.407407407407405</v>
      </c>
      <c r="AE151" s="106">
        <f>$E154/(1.08)^$B151</f>
        <v>32.407407407407405</v>
      </c>
      <c r="AF151" s="106">
        <f>$E155/(1.08)^$B151</f>
        <v>32.407407407407405</v>
      </c>
      <c r="AG151" s="106">
        <f>$E156/(1.08)^$B151</f>
        <v>32.407407407407405</v>
      </c>
      <c r="AH151" s="106">
        <f>$E157/(1.08)^$B151</f>
        <v>32.407407407407405</v>
      </c>
      <c r="AI151" s="106">
        <f>$E158/(1.08)^$B151</f>
        <v>32.407407407407405</v>
      </c>
      <c r="AJ151" s="106">
        <f>$E159/(1.08)^$B151</f>
        <v>32.407407407407405</v>
      </c>
      <c r="AK151" s="106">
        <f>$E160/(1.08)^$B151</f>
        <v>32.407407407407405</v>
      </c>
      <c r="AL151" s="106">
        <f>$E161/(1.08)^$B151</f>
        <v>32.407407407407405</v>
      </c>
      <c r="AM151" s="106">
        <f>$E162/(1.08)^$B151</f>
        <v>64.81481481481481</v>
      </c>
      <c r="AN151" s="106">
        <f>$E163/(1.08)^$B151</f>
        <v>92.592592592592581</v>
      </c>
      <c r="AO151" s="106">
        <f>$E164/(1.08)^$B151</f>
        <v>92.592592592592581</v>
      </c>
      <c r="AP151" s="106">
        <f>$E165/(1.08)^$B151</f>
        <v>92.592592592592581</v>
      </c>
      <c r="AQ151" s="106">
        <f>$E166/(1.08)^$B151</f>
        <v>92.592592592592581</v>
      </c>
      <c r="AR151" s="106">
        <f>$E167/(1.08)^$B151</f>
        <v>92.592592592592581</v>
      </c>
      <c r="AS151" s="106">
        <f>$E168/(1.08)^$B151</f>
        <v>92.592592592592581</v>
      </c>
      <c r="AT151" s="106">
        <f>$E169/(1.08)^$B151</f>
        <v>55.55555555555555</v>
      </c>
      <c r="AU151" s="106">
        <f>$E170/(1.08)^$B151</f>
        <v>55.55555555555555</v>
      </c>
      <c r="AV151" s="18"/>
    </row>
    <row r="152" spans="1:48" x14ac:dyDescent="0.2">
      <c r="A152" s="68" t="s">
        <v>14</v>
      </c>
      <c r="B152" s="104">
        <v>2</v>
      </c>
      <c r="C152" s="21"/>
      <c r="D152" s="22">
        <f t="shared" ref="D152:D190" si="153">D151+C152</f>
        <v>4000</v>
      </c>
      <c r="E152" s="22">
        <f>'[1]hypothetical grid'!BB3</f>
        <v>35</v>
      </c>
      <c r="F152" s="22">
        <f t="shared" ref="F152:F190" si="154">F151+E152</f>
        <v>6035</v>
      </c>
      <c r="G152" s="22">
        <f t="shared" si="69"/>
        <v>1000</v>
      </c>
      <c r="H152" s="106">
        <f t="shared" si="107"/>
        <v>0</v>
      </c>
      <c r="I152" s="106">
        <f t="shared" si="70"/>
        <v>0</v>
      </c>
      <c r="J152" s="106">
        <f t="shared" si="108"/>
        <v>0</v>
      </c>
      <c r="K152" s="106">
        <f t="shared" si="109"/>
        <v>0</v>
      </c>
      <c r="L152" s="106">
        <f t="shared" si="110"/>
        <v>0</v>
      </c>
      <c r="M152" s="106">
        <f t="shared" si="111"/>
        <v>0</v>
      </c>
      <c r="N152" s="106">
        <f t="shared" ref="N152:N174" si="155">$C158/(1.08)^$B152</f>
        <v>0</v>
      </c>
      <c r="O152" s="106">
        <f t="shared" si="113"/>
        <v>0</v>
      </c>
      <c r="P152" s="106">
        <f t="shared" si="114"/>
        <v>0</v>
      </c>
      <c r="Q152" s="106">
        <f t="shared" si="115"/>
        <v>0</v>
      </c>
      <c r="R152" s="106">
        <f t="shared" si="116"/>
        <v>77.940672153635106</v>
      </c>
      <c r="S152" s="106">
        <f t="shared" si="117"/>
        <v>0</v>
      </c>
      <c r="T152" s="106">
        <f t="shared" si="118"/>
        <v>0</v>
      </c>
      <c r="U152" s="106">
        <f t="shared" si="119"/>
        <v>0</v>
      </c>
      <c r="V152" s="106">
        <f t="shared" si="120"/>
        <v>0</v>
      </c>
      <c r="W152" s="106">
        <f t="shared" si="121"/>
        <v>0</v>
      </c>
      <c r="X152" s="106">
        <f t="shared" ref="X152:X164" si="156">$C168/(1.08)^$B152</f>
        <v>107.16735253772291</v>
      </c>
      <c r="Y152" s="106">
        <f t="shared" si="123"/>
        <v>0</v>
      </c>
      <c r="Z152" s="106">
        <f t="shared" si="124"/>
        <v>0</v>
      </c>
      <c r="AA152" s="106">
        <f t="shared" si="125"/>
        <v>0</v>
      </c>
      <c r="AB152" s="106">
        <f t="shared" si="126"/>
        <v>30.006858710562412</v>
      </c>
      <c r="AC152" s="106">
        <f t="shared" ref="AC152:AC179" si="157">$E153/(1.08)^$B152</f>
        <v>30.006858710562412</v>
      </c>
      <c r="AD152" s="106">
        <f t="shared" si="128"/>
        <v>30.006858710562412</v>
      </c>
      <c r="AE152" s="106">
        <f t="shared" si="129"/>
        <v>30.006858710562412</v>
      </c>
      <c r="AF152" s="106">
        <f t="shared" si="130"/>
        <v>30.006858710562412</v>
      </c>
      <c r="AG152" s="106">
        <f t="shared" si="131"/>
        <v>30.006858710562412</v>
      </c>
      <c r="AH152" s="106">
        <f t="shared" si="132"/>
        <v>30.006858710562412</v>
      </c>
      <c r="AI152" s="106">
        <f t="shared" si="133"/>
        <v>30.006858710562412</v>
      </c>
      <c r="AJ152" s="106">
        <f t="shared" si="134"/>
        <v>30.006858710562412</v>
      </c>
      <c r="AK152" s="106">
        <f t="shared" si="135"/>
        <v>30.006858710562412</v>
      </c>
      <c r="AL152" s="106">
        <f t="shared" si="136"/>
        <v>60.013717421124824</v>
      </c>
      <c r="AM152" s="106">
        <f t="shared" si="137"/>
        <v>85.733882030178322</v>
      </c>
      <c r="AN152" s="106">
        <f t="shared" si="138"/>
        <v>85.733882030178322</v>
      </c>
      <c r="AO152" s="106">
        <f t="shared" si="139"/>
        <v>85.733882030178322</v>
      </c>
      <c r="AP152" s="106">
        <f t="shared" si="140"/>
        <v>85.733882030178322</v>
      </c>
      <c r="AQ152" s="106">
        <f t="shared" si="141"/>
        <v>85.733882030178322</v>
      </c>
      <c r="AR152" s="106">
        <f t="shared" ref="AR152:AR164" si="158">$E168/(1.08)^$B152</f>
        <v>85.733882030178322</v>
      </c>
      <c r="AS152" s="106">
        <f t="shared" ref="AS152:AS163" si="159">$E169/(1.08)^$B152</f>
        <v>51.440329218106989</v>
      </c>
      <c r="AT152" s="106">
        <f t="shared" ref="AT152:AT162" si="160">$E170/(1.08)^$B152</f>
        <v>51.440329218106989</v>
      </c>
      <c r="AU152" s="106">
        <f t="shared" ref="AU152:AU161" si="161">$E171/(1.08)^$B152</f>
        <v>51.440329218106989</v>
      </c>
      <c r="AV152" s="18"/>
    </row>
    <row r="153" spans="1:48" x14ac:dyDescent="0.2">
      <c r="A153" s="68" t="s">
        <v>14</v>
      </c>
      <c r="B153" s="104">
        <v>3</v>
      </c>
      <c r="C153" s="21"/>
      <c r="D153" s="22">
        <f t="shared" si="153"/>
        <v>4000</v>
      </c>
      <c r="E153" s="22">
        <f>'[1]hypothetical grid'!BB4</f>
        <v>35</v>
      </c>
      <c r="F153" s="22">
        <f t="shared" si="154"/>
        <v>6070</v>
      </c>
      <c r="G153" s="22">
        <f t="shared" si="69"/>
        <v>1000</v>
      </c>
      <c r="H153" s="106">
        <f t="shared" si="107"/>
        <v>0</v>
      </c>
      <c r="I153" s="106">
        <f t="shared" si="70"/>
        <v>0</v>
      </c>
      <c r="J153" s="106">
        <f t="shared" si="108"/>
        <v>0</v>
      </c>
      <c r="K153" s="106">
        <f t="shared" si="109"/>
        <v>0</v>
      </c>
      <c r="L153" s="106">
        <f t="shared" si="110"/>
        <v>0</v>
      </c>
      <c r="M153" s="106">
        <f t="shared" si="111"/>
        <v>0</v>
      </c>
      <c r="N153" s="106">
        <f t="shared" si="155"/>
        <v>0</v>
      </c>
      <c r="O153" s="106">
        <f t="shared" si="113"/>
        <v>0</v>
      </c>
      <c r="P153" s="106">
        <f t="shared" si="114"/>
        <v>0</v>
      </c>
      <c r="Q153" s="106">
        <f t="shared" si="115"/>
        <v>72.167289031143611</v>
      </c>
      <c r="R153" s="106">
        <f t="shared" si="116"/>
        <v>0</v>
      </c>
      <c r="S153" s="106">
        <f t="shared" si="117"/>
        <v>0</v>
      </c>
      <c r="T153" s="106">
        <f t="shared" si="118"/>
        <v>0</v>
      </c>
      <c r="U153" s="106">
        <f t="shared" si="119"/>
        <v>0</v>
      </c>
      <c r="V153" s="106">
        <f t="shared" si="120"/>
        <v>0</v>
      </c>
      <c r="W153" s="106">
        <f t="shared" si="121"/>
        <v>99.229030127521199</v>
      </c>
      <c r="X153" s="106">
        <f t="shared" si="156"/>
        <v>0</v>
      </c>
      <c r="Y153" s="106">
        <f t="shared" si="123"/>
        <v>0</v>
      </c>
      <c r="Z153" s="106">
        <f t="shared" si="124"/>
        <v>0</v>
      </c>
      <c r="AA153" s="106">
        <f t="shared" si="125"/>
        <v>0</v>
      </c>
      <c r="AB153" s="106">
        <f t="shared" si="126"/>
        <v>27.784128435705934</v>
      </c>
      <c r="AC153" s="106">
        <f t="shared" si="157"/>
        <v>27.784128435705934</v>
      </c>
      <c r="AD153" s="106">
        <f t="shared" si="128"/>
        <v>27.784128435705934</v>
      </c>
      <c r="AE153" s="106">
        <f t="shared" si="129"/>
        <v>27.784128435705934</v>
      </c>
      <c r="AF153" s="106">
        <f t="shared" si="130"/>
        <v>27.784128435705934</v>
      </c>
      <c r="AG153" s="106">
        <f t="shared" si="131"/>
        <v>27.784128435705934</v>
      </c>
      <c r="AH153" s="106">
        <f t="shared" si="132"/>
        <v>27.784128435705934</v>
      </c>
      <c r="AI153" s="106">
        <f t="shared" si="133"/>
        <v>27.784128435705934</v>
      </c>
      <c r="AJ153" s="106">
        <f t="shared" si="134"/>
        <v>27.784128435705934</v>
      </c>
      <c r="AK153" s="106">
        <f t="shared" si="135"/>
        <v>55.568256871411869</v>
      </c>
      <c r="AL153" s="106">
        <f t="shared" si="136"/>
        <v>79.383224102016953</v>
      </c>
      <c r="AM153" s="106">
        <f t="shared" si="137"/>
        <v>79.383224102016953</v>
      </c>
      <c r="AN153" s="106">
        <f t="shared" si="138"/>
        <v>79.383224102016953</v>
      </c>
      <c r="AO153" s="106">
        <f t="shared" si="139"/>
        <v>79.383224102016953</v>
      </c>
      <c r="AP153" s="106">
        <f t="shared" si="140"/>
        <v>79.383224102016953</v>
      </c>
      <c r="AQ153" s="106">
        <f t="shared" si="141"/>
        <v>79.383224102016953</v>
      </c>
      <c r="AR153" s="106">
        <f t="shared" si="158"/>
        <v>47.629934461210176</v>
      </c>
      <c r="AS153" s="106">
        <f t="shared" si="159"/>
        <v>47.629934461210176</v>
      </c>
      <c r="AT153" s="106">
        <f t="shared" si="160"/>
        <v>47.629934461210176</v>
      </c>
      <c r="AU153" s="106">
        <f t="shared" si="161"/>
        <v>47.629934461210176</v>
      </c>
      <c r="AV153" s="18"/>
    </row>
    <row r="154" spans="1:48" x14ac:dyDescent="0.2">
      <c r="A154" s="68" t="s">
        <v>14</v>
      </c>
      <c r="B154" s="104">
        <v>4</v>
      </c>
      <c r="C154" s="21"/>
      <c r="D154" s="22">
        <f t="shared" si="153"/>
        <v>4000</v>
      </c>
      <c r="E154" s="22">
        <f>'[1]hypothetical grid'!BB5</f>
        <v>35</v>
      </c>
      <c r="F154" s="22">
        <f t="shared" si="154"/>
        <v>6105</v>
      </c>
      <c r="G154" s="22">
        <f t="shared" si="69"/>
        <v>1000</v>
      </c>
      <c r="H154" s="106">
        <f t="shared" si="107"/>
        <v>0</v>
      </c>
      <c r="I154" s="106">
        <f t="shared" si="70"/>
        <v>0</v>
      </c>
      <c r="J154" s="106">
        <f t="shared" si="108"/>
        <v>0</v>
      </c>
      <c r="K154" s="106">
        <f t="shared" si="109"/>
        <v>0</v>
      </c>
      <c r="L154" s="106">
        <f t="shared" si="110"/>
        <v>0</v>
      </c>
      <c r="M154" s="106">
        <f t="shared" si="111"/>
        <v>0</v>
      </c>
      <c r="N154" s="106">
        <f t="shared" si="155"/>
        <v>0</v>
      </c>
      <c r="O154" s="106">
        <f t="shared" si="113"/>
        <v>0</v>
      </c>
      <c r="P154" s="106">
        <f t="shared" si="114"/>
        <v>66.82156391772557</v>
      </c>
      <c r="Q154" s="106">
        <f t="shared" si="115"/>
        <v>0</v>
      </c>
      <c r="R154" s="106">
        <f t="shared" si="116"/>
        <v>0</v>
      </c>
      <c r="S154" s="106">
        <f t="shared" si="117"/>
        <v>0</v>
      </c>
      <c r="T154" s="106">
        <f t="shared" si="118"/>
        <v>0</v>
      </c>
      <c r="U154" s="106">
        <f t="shared" si="119"/>
        <v>0</v>
      </c>
      <c r="V154" s="106">
        <f t="shared" si="120"/>
        <v>91.878731599556659</v>
      </c>
      <c r="W154" s="106">
        <f t="shared" si="121"/>
        <v>0</v>
      </c>
      <c r="X154" s="106">
        <f t="shared" si="156"/>
        <v>0</v>
      </c>
      <c r="Y154" s="106">
        <f t="shared" si="123"/>
        <v>0</v>
      </c>
      <c r="Z154" s="106">
        <f t="shared" si="124"/>
        <v>0</v>
      </c>
      <c r="AA154" s="106">
        <f t="shared" si="125"/>
        <v>0</v>
      </c>
      <c r="AB154" s="106">
        <f t="shared" si="126"/>
        <v>25.726044847875865</v>
      </c>
      <c r="AC154" s="106">
        <f t="shared" si="157"/>
        <v>25.726044847875865</v>
      </c>
      <c r="AD154" s="106">
        <f t="shared" si="128"/>
        <v>25.726044847875865</v>
      </c>
      <c r="AE154" s="106">
        <f t="shared" si="129"/>
        <v>25.726044847875865</v>
      </c>
      <c r="AF154" s="106">
        <f t="shared" si="130"/>
        <v>25.726044847875865</v>
      </c>
      <c r="AG154" s="106">
        <f t="shared" si="131"/>
        <v>25.726044847875865</v>
      </c>
      <c r="AH154" s="106">
        <f t="shared" si="132"/>
        <v>25.726044847875865</v>
      </c>
      <c r="AI154" s="106">
        <f t="shared" si="133"/>
        <v>25.726044847875865</v>
      </c>
      <c r="AJ154" s="106">
        <f t="shared" si="134"/>
        <v>51.452089695751731</v>
      </c>
      <c r="AK154" s="106">
        <f t="shared" si="135"/>
        <v>73.50298527964533</v>
      </c>
      <c r="AL154" s="106">
        <f t="shared" si="136"/>
        <v>73.50298527964533</v>
      </c>
      <c r="AM154" s="106">
        <f t="shared" si="137"/>
        <v>73.50298527964533</v>
      </c>
      <c r="AN154" s="106">
        <f t="shared" si="138"/>
        <v>73.50298527964533</v>
      </c>
      <c r="AO154" s="106">
        <f t="shared" si="139"/>
        <v>73.50298527964533</v>
      </c>
      <c r="AP154" s="106">
        <f t="shared" si="140"/>
        <v>73.50298527964533</v>
      </c>
      <c r="AQ154" s="106">
        <f t="shared" si="141"/>
        <v>44.101791167787198</v>
      </c>
      <c r="AR154" s="106">
        <f t="shared" si="158"/>
        <v>44.101791167787198</v>
      </c>
      <c r="AS154" s="106">
        <f t="shared" si="159"/>
        <v>44.101791167787198</v>
      </c>
      <c r="AT154" s="106">
        <f t="shared" si="160"/>
        <v>44.101791167787198</v>
      </c>
      <c r="AU154" s="106">
        <f t="shared" si="161"/>
        <v>44.101791167787198</v>
      </c>
      <c r="AV154" s="18"/>
    </row>
    <row r="155" spans="1:48" x14ac:dyDescent="0.2">
      <c r="A155" s="68" t="s">
        <v>14</v>
      </c>
      <c r="B155" s="104">
        <v>5</v>
      </c>
      <c r="C155" s="21"/>
      <c r="D155" s="22">
        <f t="shared" si="153"/>
        <v>4000</v>
      </c>
      <c r="E155" s="22">
        <f>'[1]hypothetical grid'!BB6</f>
        <v>35</v>
      </c>
      <c r="F155" s="22">
        <f t="shared" si="154"/>
        <v>6140</v>
      </c>
      <c r="G155" s="22">
        <f t="shared" si="69"/>
        <v>1000</v>
      </c>
      <c r="H155" s="106">
        <f t="shared" si="107"/>
        <v>0</v>
      </c>
      <c r="I155" s="106">
        <f t="shared" si="70"/>
        <v>0</v>
      </c>
      <c r="J155" s="106">
        <f t="shared" si="108"/>
        <v>0</v>
      </c>
      <c r="K155" s="106">
        <f t="shared" si="109"/>
        <v>0</v>
      </c>
      <c r="L155" s="106">
        <f t="shared" si="110"/>
        <v>0</v>
      </c>
      <c r="M155" s="106">
        <f t="shared" si="111"/>
        <v>0</v>
      </c>
      <c r="N155" s="106">
        <f t="shared" si="155"/>
        <v>0</v>
      </c>
      <c r="O155" s="106">
        <f t="shared" si="113"/>
        <v>61.871818442338487</v>
      </c>
      <c r="P155" s="106">
        <f t="shared" si="114"/>
        <v>0</v>
      </c>
      <c r="Q155" s="106">
        <f t="shared" si="115"/>
        <v>0</v>
      </c>
      <c r="R155" s="106">
        <f t="shared" si="116"/>
        <v>0</v>
      </c>
      <c r="S155" s="106">
        <f t="shared" si="117"/>
        <v>0</v>
      </c>
      <c r="T155" s="106">
        <f t="shared" si="118"/>
        <v>0</v>
      </c>
      <c r="U155" s="106">
        <f t="shared" si="119"/>
        <v>85.072899629219123</v>
      </c>
      <c r="V155" s="106">
        <f t="shared" si="120"/>
        <v>0</v>
      </c>
      <c r="W155" s="106">
        <f t="shared" si="121"/>
        <v>0</v>
      </c>
      <c r="X155" s="106">
        <f t="shared" si="156"/>
        <v>0</v>
      </c>
      <c r="Y155" s="106">
        <f t="shared" si="123"/>
        <v>0</v>
      </c>
      <c r="Z155" s="106">
        <f t="shared" si="124"/>
        <v>0</v>
      </c>
      <c r="AA155" s="106">
        <f t="shared" si="125"/>
        <v>0</v>
      </c>
      <c r="AB155" s="106">
        <f t="shared" si="126"/>
        <v>23.820411896181355</v>
      </c>
      <c r="AC155" s="106">
        <f t="shared" si="157"/>
        <v>23.820411896181355</v>
      </c>
      <c r="AD155" s="106">
        <f t="shared" si="128"/>
        <v>23.820411896181355</v>
      </c>
      <c r="AE155" s="106">
        <f t="shared" si="129"/>
        <v>23.820411896181355</v>
      </c>
      <c r="AF155" s="106">
        <f t="shared" si="130"/>
        <v>23.820411896181355</v>
      </c>
      <c r="AG155" s="106">
        <f t="shared" si="131"/>
        <v>23.820411896181355</v>
      </c>
      <c r="AH155" s="106">
        <f t="shared" si="132"/>
        <v>23.820411896181355</v>
      </c>
      <c r="AI155" s="106">
        <f t="shared" si="133"/>
        <v>47.64082379236271</v>
      </c>
      <c r="AJ155" s="106">
        <f t="shared" si="134"/>
        <v>68.058319703375304</v>
      </c>
      <c r="AK155" s="106">
        <f t="shared" si="135"/>
        <v>68.058319703375304</v>
      </c>
      <c r="AL155" s="106">
        <f t="shared" si="136"/>
        <v>68.058319703375304</v>
      </c>
      <c r="AM155" s="106">
        <f t="shared" si="137"/>
        <v>68.058319703375304</v>
      </c>
      <c r="AN155" s="106">
        <f t="shared" si="138"/>
        <v>68.058319703375304</v>
      </c>
      <c r="AO155" s="106">
        <f t="shared" si="139"/>
        <v>68.058319703375304</v>
      </c>
      <c r="AP155" s="106">
        <f t="shared" si="140"/>
        <v>40.834991822025181</v>
      </c>
      <c r="AQ155" s="106">
        <f t="shared" si="141"/>
        <v>40.834991822025181</v>
      </c>
      <c r="AR155" s="106">
        <f t="shared" si="158"/>
        <v>40.834991822025181</v>
      </c>
      <c r="AS155" s="106">
        <f t="shared" si="159"/>
        <v>40.834991822025181</v>
      </c>
      <c r="AT155" s="106">
        <f t="shared" si="160"/>
        <v>40.834991822025181</v>
      </c>
      <c r="AU155" s="106">
        <f t="shared" si="161"/>
        <v>40.834991822025181</v>
      </c>
      <c r="AV155" s="18"/>
    </row>
    <row r="156" spans="1:48" x14ac:dyDescent="0.2">
      <c r="A156" s="68" t="s">
        <v>14</v>
      </c>
      <c r="B156" s="104">
        <v>6</v>
      </c>
      <c r="C156" s="21"/>
      <c r="D156" s="22">
        <f t="shared" si="153"/>
        <v>4000</v>
      </c>
      <c r="E156" s="22">
        <f>'[1]hypothetical grid'!BB7</f>
        <v>35</v>
      </c>
      <c r="F156" s="22">
        <f t="shared" si="154"/>
        <v>6175</v>
      </c>
      <c r="G156" s="22">
        <f t="shared" si="69"/>
        <v>1000</v>
      </c>
      <c r="H156" s="106">
        <f t="shared" si="107"/>
        <v>0</v>
      </c>
      <c r="I156" s="106">
        <f t="shared" si="70"/>
        <v>0</v>
      </c>
      <c r="J156" s="106">
        <f t="shared" si="108"/>
        <v>0</v>
      </c>
      <c r="K156" s="106">
        <f t="shared" si="109"/>
        <v>0</v>
      </c>
      <c r="L156" s="106">
        <f t="shared" si="110"/>
        <v>0</v>
      </c>
      <c r="M156" s="106">
        <f t="shared" si="111"/>
        <v>0</v>
      </c>
      <c r="N156" s="106">
        <f t="shared" si="155"/>
        <v>57.288720779943034</v>
      </c>
      <c r="O156" s="106">
        <f t="shared" si="113"/>
        <v>0</v>
      </c>
      <c r="P156" s="106">
        <f t="shared" si="114"/>
        <v>0</v>
      </c>
      <c r="Q156" s="106">
        <f t="shared" si="115"/>
        <v>0</v>
      </c>
      <c r="R156" s="106">
        <f t="shared" si="116"/>
        <v>0</v>
      </c>
      <c r="S156" s="106">
        <f t="shared" si="117"/>
        <v>0</v>
      </c>
      <c r="T156" s="106">
        <f t="shared" si="118"/>
        <v>78.771203360388071</v>
      </c>
      <c r="U156" s="106">
        <f t="shared" si="119"/>
        <v>0</v>
      </c>
      <c r="V156" s="106">
        <f t="shared" si="120"/>
        <v>0</v>
      </c>
      <c r="W156" s="106">
        <f t="shared" si="121"/>
        <v>0</v>
      </c>
      <c r="X156" s="106">
        <f t="shared" si="156"/>
        <v>0</v>
      </c>
      <c r="Y156" s="106">
        <f t="shared" si="123"/>
        <v>0</v>
      </c>
      <c r="Z156" s="106">
        <f t="shared" si="124"/>
        <v>0</v>
      </c>
      <c r="AA156" s="106">
        <f t="shared" si="125"/>
        <v>0</v>
      </c>
      <c r="AB156" s="106">
        <f t="shared" si="126"/>
        <v>22.055936940908659</v>
      </c>
      <c r="AC156" s="106">
        <f t="shared" si="157"/>
        <v>22.055936940908659</v>
      </c>
      <c r="AD156" s="106">
        <f t="shared" si="128"/>
        <v>22.055936940908659</v>
      </c>
      <c r="AE156" s="106">
        <f t="shared" si="129"/>
        <v>22.055936940908659</v>
      </c>
      <c r="AF156" s="106">
        <f t="shared" si="130"/>
        <v>22.055936940908659</v>
      </c>
      <c r="AG156" s="106">
        <f t="shared" si="131"/>
        <v>22.055936940908659</v>
      </c>
      <c r="AH156" s="106">
        <f t="shared" si="132"/>
        <v>44.111873881817317</v>
      </c>
      <c r="AI156" s="106">
        <f t="shared" si="133"/>
        <v>63.016962688310457</v>
      </c>
      <c r="AJ156" s="106">
        <f t="shared" si="134"/>
        <v>63.016962688310457</v>
      </c>
      <c r="AK156" s="106">
        <f t="shared" si="135"/>
        <v>63.016962688310457</v>
      </c>
      <c r="AL156" s="106">
        <f t="shared" si="136"/>
        <v>63.016962688310457</v>
      </c>
      <c r="AM156" s="106">
        <f t="shared" si="137"/>
        <v>63.016962688310457</v>
      </c>
      <c r="AN156" s="106">
        <f t="shared" si="138"/>
        <v>63.016962688310457</v>
      </c>
      <c r="AO156" s="106">
        <f t="shared" si="139"/>
        <v>37.810177612986273</v>
      </c>
      <c r="AP156" s="106">
        <f t="shared" si="140"/>
        <v>37.810177612986273</v>
      </c>
      <c r="AQ156" s="106">
        <f t="shared" si="141"/>
        <v>37.810177612986273</v>
      </c>
      <c r="AR156" s="106">
        <f t="shared" si="158"/>
        <v>37.810177612986273</v>
      </c>
      <c r="AS156" s="106">
        <f t="shared" si="159"/>
        <v>37.810177612986273</v>
      </c>
      <c r="AT156" s="106">
        <f t="shared" si="160"/>
        <v>37.810177612986273</v>
      </c>
      <c r="AU156" s="106">
        <f t="shared" si="161"/>
        <v>37.810177612986273</v>
      </c>
      <c r="AV156" s="18"/>
    </row>
    <row r="157" spans="1:48" x14ac:dyDescent="0.2">
      <c r="A157" s="68" t="s">
        <v>14</v>
      </c>
      <c r="B157" s="104">
        <v>7</v>
      </c>
      <c r="C157" s="21"/>
      <c r="D157" s="22">
        <f t="shared" si="153"/>
        <v>4000</v>
      </c>
      <c r="E157" s="22">
        <f>'[1]hypothetical grid'!BB8</f>
        <v>35</v>
      </c>
      <c r="F157" s="22">
        <f t="shared" si="154"/>
        <v>6210</v>
      </c>
      <c r="G157" s="22">
        <f t="shared" si="69"/>
        <v>1000</v>
      </c>
      <c r="H157" s="106">
        <f t="shared" si="107"/>
        <v>0</v>
      </c>
      <c r="I157" s="106">
        <f t="shared" si="70"/>
        <v>0</v>
      </c>
      <c r="J157" s="106">
        <f t="shared" si="108"/>
        <v>0</v>
      </c>
      <c r="K157" s="106">
        <f t="shared" si="109"/>
        <v>0</v>
      </c>
      <c r="L157" s="106">
        <f t="shared" si="110"/>
        <v>0</v>
      </c>
      <c r="M157" s="106">
        <f t="shared" si="111"/>
        <v>53.045111833280586</v>
      </c>
      <c r="N157" s="106">
        <f t="shared" si="155"/>
        <v>0</v>
      </c>
      <c r="O157" s="106">
        <f t="shared" si="113"/>
        <v>0</v>
      </c>
      <c r="P157" s="106">
        <f t="shared" si="114"/>
        <v>0</v>
      </c>
      <c r="Q157" s="106">
        <f t="shared" si="115"/>
        <v>0</v>
      </c>
      <c r="R157" s="106">
        <f t="shared" si="116"/>
        <v>0</v>
      </c>
      <c r="S157" s="106">
        <f t="shared" si="117"/>
        <v>72.936299407766725</v>
      </c>
      <c r="T157" s="106">
        <f t="shared" si="118"/>
        <v>0</v>
      </c>
      <c r="U157" s="106">
        <f t="shared" si="119"/>
        <v>0</v>
      </c>
      <c r="V157" s="106">
        <f t="shared" si="120"/>
        <v>0</v>
      </c>
      <c r="W157" s="106">
        <f t="shared" si="121"/>
        <v>0</v>
      </c>
      <c r="X157" s="106">
        <f t="shared" si="156"/>
        <v>0</v>
      </c>
      <c r="Y157" s="106">
        <f t="shared" si="123"/>
        <v>0</v>
      </c>
      <c r="Z157" s="106">
        <f t="shared" si="124"/>
        <v>0</v>
      </c>
      <c r="AA157" s="106">
        <f t="shared" si="125"/>
        <v>0</v>
      </c>
      <c r="AB157" s="106">
        <f t="shared" si="126"/>
        <v>20.422163834174683</v>
      </c>
      <c r="AC157" s="106">
        <f t="shared" si="157"/>
        <v>20.422163834174683</v>
      </c>
      <c r="AD157" s="106">
        <f t="shared" si="128"/>
        <v>20.422163834174683</v>
      </c>
      <c r="AE157" s="106">
        <f t="shared" si="129"/>
        <v>20.422163834174683</v>
      </c>
      <c r="AF157" s="106">
        <f t="shared" si="130"/>
        <v>20.422163834174683</v>
      </c>
      <c r="AG157" s="106">
        <f t="shared" si="131"/>
        <v>40.844327668349365</v>
      </c>
      <c r="AH157" s="106">
        <f t="shared" si="132"/>
        <v>58.349039526213382</v>
      </c>
      <c r="AI157" s="106">
        <f t="shared" si="133"/>
        <v>58.349039526213382</v>
      </c>
      <c r="AJ157" s="106">
        <f t="shared" si="134"/>
        <v>58.349039526213382</v>
      </c>
      <c r="AK157" s="106">
        <f t="shared" si="135"/>
        <v>58.349039526213382</v>
      </c>
      <c r="AL157" s="106">
        <f t="shared" si="136"/>
        <v>58.349039526213382</v>
      </c>
      <c r="AM157" s="106">
        <f t="shared" si="137"/>
        <v>58.349039526213382</v>
      </c>
      <c r="AN157" s="106">
        <f t="shared" si="138"/>
        <v>35.009423715728033</v>
      </c>
      <c r="AO157" s="106">
        <f t="shared" si="139"/>
        <v>35.009423715728033</v>
      </c>
      <c r="AP157" s="106">
        <f t="shared" si="140"/>
        <v>35.009423715728033</v>
      </c>
      <c r="AQ157" s="106">
        <f t="shared" si="141"/>
        <v>35.009423715728033</v>
      </c>
      <c r="AR157" s="106">
        <f t="shared" si="158"/>
        <v>35.009423715728033</v>
      </c>
      <c r="AS157" s="106">
        <f t="shared" si="159"/>
        <v>35.009423715728033</v>
      </c>
      <c r="AT157" s="106">
        <f t="shared" si="160"/>
        <v>35.009423715728033</v>
      </c>
      <c r="AU157" s="106">
        <f t="shared" si="161"/>
        <v>35.009423715728033</v>
      </c>
      <c r="AV157" s="18"/>
    </row>
    <row r="158" spans="1:48" x14ac:dyDescent="0.2">
      <c r="A158" s="68" t="s">
        <v>14</v>
      </c>
      <c r="B158" s="104">
        <v>8</v>
      </c>
      <c r="C158" s="21"/>
      <c r="D158" s="22">
        <f t="shared" si="153"/>
        <v>4000</v>
      </c>
      <c r="E158" s="22">
        <f>'[1]hypothetical grid'!BB9</f>
        <v>35</v>
      </c>
      <c r="F158" s="22">
        <f t="shared" si="154"/>
        <v>6245</v>
      </c>
      <c r="G158" s="22">
        <f t="shared" si="69"/>
        <v>1000</v>
      </c>
      <c r="H158" s="106">
        <f t="shared" si="107"/>
        <v>0</v>
      </c>
      <c r="I158" s="106">
        <f t="shared" si="70"/>
        <v>0</v>
      </c>
      <c r="J158" s="106">
        <f t="shared" si="108"/>
        <v>0</v>
      </c>
      <c r="K158" s="106">
        <f t="shared" si="109"/>
        <v>0</v>
      </c>
      <c r="L158" s="106">
        <f t="shared" si="110"/>
        <v>49.115844290074612</v>
      </c>
      <c r="M158" s="106">
        <f t="shared" si="111"/>
        <v>0</v>
      </c>
      <c r="N158" s="106">
        <f t="shared" si="155"/>
        <v>0</v>
      </c>
      <c r="O158" s="106">
        <f t="shared" si="113"/>
        <v>0</v>
      </c>
      <c r="P158" s="106">
        <f t="shared" si="114"/>
        <v>0</v>
      </c>
      <c r="Q158" s="106">
        <f t="shared" si="115"/>
        <v>0</v>
      </c>
      <c r="R158" s="106">
        <f t="shared" si="116"/>
        <v>67.533610562746972</v>
      </c>
      <c r="S158" s="106">
        <f t="shared" si="117"/>
        <v>0</v>
      </c>
      <c r="T158" s="106">
        <f t="shared" si="118"/>
        <v>0</v>
      </c>
      <c r="U158" s="106">
        <f t="shared" si="119"/>
        <v>0</v>
      </c>
      <c r="V158" s="106">
        <f t="shared" si="120"/>
        <v>0</v>
      </c>
      <c r="W158" s="106">
        <f t="shared" si="121"/>
        <v>0</v>
      </c>
      <c r="X158" s="106">
        <f t="shared" si="156"/>
        <v>0</v>
      </c>
      <c r="Y158" s="106">
        <f t="shared" si="123"/>
        <v>0</v>
      </c>
      <c r="Z158" s="106">
        <f t="shared" si="124"/>
        <v>0</v>
      </c>
      <c r="AA158" s="106">
        <f t="shared" si="125"/>
        <v>0</v>
      </c>
      <c r="AB158" s="106">
        <f t="shared" si="126"/>
        <v>18.90941095756915</v>
      </c>
      <c r="AC158" s="106">
        <f t="shared" si="157"/>
        <v>18.90941095756915</v>
      </c>
      <c r="AD158" s="106">
        <f t="shared" si="128"/>
        <v>18.90941095756915</v>
      </c>
      <c r="AE158" s="106">
        <f t="shared" si="129"/>
        <v>18.90941095756915</v>
      </c>
      <c r="AF158" s="106">
        <f t="shared" si="130"/>
        <v>37.818821915138301</v>
      </c>
      <c r="AG158" s="106">
        <f t="shared" si="131"/>
        <v>54.026888450197575</v>
      </c>
      <c r="AH158" s="106">
        <f t="shared" si="132"/>
        <v>54.026888450197575</v>
      </c>
      <c r="AI158" s="106">
        <f t="shared" si="133"/>
        <v>54.026888450197575</v>
      </c>
      <c r="AJ158" s="106">
        <f t="shared" si="134"/>
        <v>54.026888450197575</v>
      </c>
      <c r="AK158" s="106">
        <f t="shared" si="135"/>
        <v>54.026888450197575</v>
      </c>
      <c r="AL158" s="106">
        <f t="shared" si="136"/>
        <v>54.026888450197575</v>
      </c>
      <c r="AM158" s="106">
        <f t="shared" si="137"/>
        <v>32.416133070118548</v>
      </c>
      <c r="AN158" s="106">
        <f t="shared" si="138"/>
        <v>32.416133070118548</v>
      </c>
      <c r="AO158" s="106">
        <f t="shared" si="139"/>
        <v>32.416133070118548</v>
      </c>
      <c r="AP158" s="106">
        <f t="shared" si="140"/>
        <v>32.416133070118548</v>
      </c>
      <c r="AQ158" s="106">
        <f t="shared" si="141"/>
        <v>32.416133070118548</v>
      </c>
      <c r="AR158" s="106">
        <f t="shared" si="158"/>
        <v>32.416133070118548</v>
      </c>
      <c r="AS158" s="106">
        <f t="shared" si="159"/>
        <v>32.416133070118548</v>
      </c>
      <c r="AT158" s="106">
        <f t="shared" si="160"/>
        <v>32.416133070118548</v>
      </c>
      <c r="AU158" s="106">
        <f t="shared" si="161"/>
        <v>32.416133070118548</v>
      </c>
      <c r="AV158" s="18"/>
    </row>
    <row r="159" spans="1:48" x14ac:dyDescent="0.2">
      <c r="A159" s="68" t="s">
        <v>14</v>
      </c>
      <c r="B159" s="104">
        <v>9</v>
      </c>
      <c r="C159" s="21"/>
      <c r="D159" s="22">
        <f t="shared" si="153"/>
        <v>4000</v>
      </c>
      <c r="E159" s="22">
        <f>'[1]hypothetical grid'!BB10</f>
        <v>35</v>
      </c>
      <c r="F159" s="22">
        <f t="shared" si="154"/>
        <v>6280</v>
      </c>
      <c r="G159" s="22">
        <f t="shared" ref="G159:G222" si="162">D159*0.25</f>
        <v>1000</v>
      </c>
      <c r="H159" s="106">
        <f t="shared" si="107"/>
        <v>0</v>
      </c>
      <c r="I159" s="106">
        <f t="shared" ref="I159:I222" si="163">$C160/(1.08)^$B159</f>
        <v>0</v>
      </c>
      <c r="J159" s="106">
        <f t="shared" si="108"/>
        <v>0</v>
      </c>
      <c r="K159" s="106">
        <f t="shared" si="109"/>
        <v>45.477633601920935</v>
      </c>
      <c r="L159" s="106">
        <f t="shared" si="110"/>
        <v>0</v>
      </c>
      <c r="M159" s="106">
        <f t="shared" si="111"/>
        <v>0</v>
      </c>
      <c r="N159" s="106">
        <f t="shared" si="155"/>
        <v>0</v>
      </c>
      <c r="O159" s="106">
        <f t="shared" si="113"/>
        <v>0</v>
      </c>
      <c r="P159" s="106">
        <f t="shared" si="114"/>
        <v>0</v>
      </c>
      <c r="Q159" s="106">
        <f t="shared" si="115"/>
        <v>62.531120891432373</v>
      </c>
      <c r="R159" s="106">
        <f t="shared" si="116"/>
        <v>0</v>
      </c>
      <c r="S159" s="106">
        <f t="shared" si="117"/>
        <v>0</v>
      </c>
      <c r="T159" s="106">
        <f t="shared" si="118"/>
        <v>0</v>
      </c>
      <c r="U159" s="106">
        <f t="shared" si="119"/>
        <v>0</v>
      </c>
      <c r="V159" s="106">
        <f t="shared" si="120"/>
        <v>0</v>
      </c>
      <c r="W159" s="106">
        <f t="shared" si="121"/>
        <v>0</v>
      </c>
      <c r="X159" s="106">
        <f t="shared" si="156"/>
        <v>0</v>
      </c>
      <c r="Y159" s="106">
        <f t="shared" si="123"/>
        <v>0</v>
      </c>
      <c r="Z159" s="106">
        <f t="shared" si="124"/>
        <v>0</v>
      </c>
      <c r="AA159" s="106">
        <f t="shared" si="125"/>
        <v>0</v>
      </c>
      <c r="AB159" s="106">
        <f t="shared" si="126"/>
        <v>17.508713849601065</v>
      </c>
      <c r="AC159" s="106">
        <f t="shared" si="157"/>
        <v>17.508713849601065</v>
      </c>
      <c r="AD159" s="106">
        <f t="shared" si="128"/>
        <v>17.508713849601065</v>
      </c>
      <c r="AE159" s="106">
        <f t="shared" si="129"/>
        <v>35.01742769920213</v>
      </c>
      <c r="AF159" s="106">
        <f t="shared" si="130"/>
        <v>50.0248967131459</v>
      </c>
      <c r="AG159" s="106">
        <f t="shared" si="131"/>
        <v>50.0248967131459</v>
      </c>
      <c r="AH159" s="106">
        <f t="shared" si="132"/>
        <v>50.0248967131459</v>
      </c>
      <c r="AI159" s="106">
        <f t="shared" si="133"/>
        <v>50.0248967131459</v>
      </c>
      <c r="AJ159" s="106">
        <f t="shared" si="134"/>
        <v>50.0248967131459</v>
      </c>
      <c r="AK159" s="106">
        <f t="shared" si="135"/>
        <v>50.0248967131459</v>
      </c>
      <c r="AL159" s="106">
        <f t="shared" si="136"/>
        <v>30.014938027887542</v>
      </c>
      <c r="AM159" s="106">
        <f t="shared" si="137"/>
        <v>30.014938027887542</v>
      </c>
      <c r="AN159" s="106">
        <f t="shared" si="138"/>
        <v>30.014938027887542</v>
      </c>
      <c r="AO159" s="106">
        <f t="shared" si="139"/>
        <v>30.014938027887542</v>
      </c>
      <c r="AP159" s="106">
        <f t="shared" si="140"/>
        <v>30.014938027887542</v>
      </c>
      <c r="AQ159" s="106">
        <f t="shared" si="141"/>
        <v>30.014938027887542</v>
      </c>
      <c r="AR159" s="106">
        <f t="shared" si="158"/>
        <v>30.014938027887542</v>
      </c>
      <c r="AS159" s="106">
        <f t="shared" si="159"/>
        <v>30.014938027887542</v>
      </c>
      <c r="AT159" s="106">
        <f t="shared" si="160"/>
        <v>30.014938027887542</v>
      </c>
      <c r="AU159" s="106">
        <f t="shared" si="161"/>
        <v>30.014938027887542</v>
      </c>
      <c r="AV159" s="18"/>
    </row>
    <row r="160" spans="1:48" x14ac:dyDescent="0.2">
      <c r="A160" s="68" t="s">
        <v>14</v>
      </c>
      <c r="B160" s="104">
        <v>10</v>
      </c>
      <c r="C160" s="21"/>
      <c r="D160" s="22">
        <f t="shared" si="153"/>
        <v>4000</v>
      </c>
      <c r="E160" s="22">
        <f>'[1]hypothetical grid'!BB11</f>
        <v>35</v>
      </c>
      <c r="F160" s="22">
        <f t="shared" si="154"/>
        <v>6315</v>
      </c>
      <c r="G160" s="22">
        <f t="shared" si="162"/>
        <v>1000</v>
      </c>
      <c r="H160" s="106">
        <f t="shared" si="107"/>
        <v>0</v>
      </c>
      <c r="I160" s="106">
        <f t="shared" si="163"/>
        <v>0</v>
      </c>
      <c r="J160" s="106">
        <f t="shared" si="108"/>
        <v>42.108920001778642</v>
      </c>
      <c r="K160" s="106">
        <f t="shared" si="109"/>
        <v>0</v>
      </c>
      <c r="L160" s="106">
        <f t="shared" si="110"/>
        <v>0</v>
      </c>
      <c r="M160" s="106">
        <f t="shared" si="111"/>
        <v>0</v>
      </c>
      <c r="N160" s="106">
        <f t="shared" si="155"/>
        <v>0</v>
      </c>
      <c r="O160" s="106">
        <f t="shared" si="113"/>
        <v>0</v>
      </c>
      <c r="P160" s="106">
        <f t="shared" si="114"/>
        <v>57.899186010585531</v>
      </c>
      <c r="Q160" s="106">
        <f t="shared" si="115"/>
        <v>0</v>
      </c>
      <c r="R160" s="106">
        <f t="shared" si="116"/>
        <v>0</v>
      </c>
      <c r="S160" s="106">
        <f t="shared" si="117"/>
        <v>0</v>
      </c>
      <c r="T160" s="106">
        <f t="shared" si="118"/>
        <v>0</v>
      </c>
      <c r="U160" s="106">
        <f t="shared" si="119"/>
        <v>0</v>
      </c>
      <c r="V160" s="106">
        <f t="shared" si="120"/>
        <v>0</v>
      </c>
      <c r="W160" s="106">
        <f t="shared" si="121"/>
        <v>0</v>
      </c>
      <c r="X160" s="106">
        <f t="shared" si="156"/>
        <v>0</v>
      </c>
      <c r="Y160" s="106">
        <f t="shared" si="123"/>
        <v>0</v>
      </c>
      <c r="Z160" s="106">
        <f t="shared" si="124"/>
        <v>0</v>
      </c>
      <c r="AA160" s="106">
        <f t="shared" si="125"/>
        <v>0</v>
      </c>
      <c r="AB160" s="106">
        <f t="shared" si="126"/>
        <v>16.21177208296395</v>
      </c>
      <c r="AC160" s="106">
        <f t="shared" si="157"/>
        <v>16.21177208296395</v>
      </c>
      <c r="AD160" s="106">
        <f t="shared" si="128"/>
        <v>32.4235441659279</v>
      </c>
      <c r="AE160" s="106">
        <f t="shared" si="129"/>
        <v>46.319348808468426</v>
      </c>
      <c r="AF160" s="106">
        <f t="shared" si="130"/>
        <v>46.319348808468426</v>
      </c>
      <c r="AG160" s="106">
        <f t="shared" si="131"/>
        <v>46.319348808468426</v>
      </c>
      <c r="AH160" s="106">
        <f t="shared" si="132"/>
        <v>46.319348808468426</v>
      </c>
      <c r="AI160" s="106">
        <f t="shared" si="133"/>
        <v>46.319348808468426</v>
      </c>
      <c r="AJ160" s="106">
        <f t="shared" si="134"/>
        <v>46.319348808468426</v>
      </c>
      <c r="AK160" s="106">
        <f t="shared" si="135"/>
        <v>27.791609285081055</v>
      </c>
      <c r="AL160" s="106">
        <f t="shared" si="136"/>
        <v>27.791609285081055</v>
      </c>
      <c r="AM160" s="106">
        <f t="shared" si="137"/>
        <v>27.791609285081055</v>
      </c>
      <c r="AN160" s="106">
        <f t="shared" si="138"/>
        <v>27.791609285081055</v>
      </c>
      <c r="AO160" s="106">
        <f t="shared" si="139"/>
        <v>27.791609285081055</v>
      </c>
      <c r="AP160" s="106">
        <f t="shared" si="140"/>
        <v>27.791609285081055</v>
      </c>
      <c r="AQ160" s="106">
        <f t="shared" si="141"/>
        <v>27.791609285081055</v>
      </c>
      <c r="AR160" s="106">
        <f t="shared" si="158"/>
        <v>27.791609285081055</v>
      </c>
      <c r="AS160" s="106">
        <f t="shared" si="159"/>
        <v>27.791609285081055</v>
      </c>
      <c r="AT160" s="106">
        <f t="shared" si="160"/>
        <v>27.791609285081055</v>
      </c>
      <c r="AU160" s="106">
        <f t="shared" si="161"/>
        <v>27.791609285080636</v>
      </c>
      <c r="AV160" s="18"/>
    </row>
    <row r="161" spans="1:48" x14ac:dyDescent="0.2">
      <c r="A161" s="68" t="s">
        <v>14</v>
      </c>
      <c r="B161" s="104">
        <v>11</v>
      </c>
      <c r="C161" s="22"/>
      <c r="D161" s="22">
        <f t="shared" si="153"/>
        <v>4000</v>
      </c>
      <c r="E161" s="22">
        <f>'[1]hypothetical grid'!BB12</f>
        <v>35</v>
      </c>
      <c r="F161" s="22">
        <f t="shared" si="154"/>
        <v>6350</v>
      </c>
      <c r="G161" s="22">
        <f t="shared" si="162"/>
        <v>1000</v>
      </c>
      <c r="H161" s="17">
        <f t="shared" si="107"/>
        <v>0</v>
      </c>
      <c r="I161" s="17">
        <f t="shared" si="163"/>
        <v>38.989740742387632</v>
      </c>
      <c r="J161" s="17">
        <f t="shared" si="108"/>
        <v>0</v>
      </c>
      <c r="K161" s="17">
        <f t="shared" si="109"/>
        <v>0</v>
      </c>
      <c r="L161" s="17">
        <f t="shared" si="110"/>
        <v>0</v>
      </c>
      <c r="M161" s="17">
        <f t="shared" si="111"/>
        <v>0</v>
      </c>
      <c r="N161" s="17">
        <f t="shared" si="155"/>
        <v>0</v>
      </c>
      <c r="O161" s="17">
        <f t="shared" si="113"/>
        <v>53.610357417208824</v>
      </c>
      <c r="P161" s="17">
        <f t="shared" si="114"/>
        <v>0</v>
      </c>
      <c r="Q161" s="17">
        <f t="shared" si="115"/>
        <v>0</v>
      </c>
      <c r="R161" s="17">
        <f t="shared" si="116"/>
        <v>0</v>
      </c>
      <c r="S161" s="17">
        <f t="shared" si="117"/>
        <v>0</v>
      </c>
      <c r="T161" s="17">
        <f t="shared" si="118"/>
        <v>0</v>
      </c>
      <c r="U161" s="17">
        <f t="shared" si="119"/>
        <v>0</v>
      </c>
      <c r="V161" s="17">
        <f t="shared" si="120"/>
        <v>0</v>
      </c>
      <c r="W161" s="17">
        <f t="shared" si="121"/>
        <v>0</v>
      </c>
      <c r="X161" s="17">
        <f t="shared" si="156"/>
        <v>0</v>
      </c>
      <c r="Y161" s="17">
        <f t="shared" si="123"/>
        <v>0</v>
      </c>
      <c r="Z161" s="17">
        <f t="shared" si="124"/>
        <v>0</v>
      </c>
      <c r="AA161" s="17">
        <f t="shared" si="125"/>
        <v>0</v>
      </c>
      <c r="AB161" s="18">
        <f t="shared" si="126"/>
        <v>15.010900076818471</v>
      </c>
      <c r="AC161" s="18">
        <f t="shared" si="157"/>
        <v>30.021800153636942</v>
      </c>
      <c r="AD161" s="18">
        <f t="shared" si="128"/>
        <v>42.888285933767058</v>
      </c>
      <c r="AE161" s="18">
        <f t="shared" si="129"/>
        <v>42.888285933767058</v>
      </c>
      <c r="AF161" s="18">
        <f t="shared" si="130"/>
        <v>42.888285933767058</v>
      </c>
      <c r="AG161" s="18">
        <f t="shared" si="131"/>
        <v>42.888285933767058</v>
      </c>
      <c r="AH161" s="18">
        <f t="shared" si="132"/>
        <v>42.888285933767058</v>
      </c>
      <c r="AI161" s="18">
        <f t="shared" si="133"/>
        <v>42.888285933767058</v>
      </c>
      <c r="AJ161" s="18">
        <f t="shared" si="134"/>
        <v>25.732971560260236</v>
      </c>
      <c r="AK161" s="18">
        <f t="shared" si="135"/>
        <v>25.732971560260236</v>
      </c>
      <c r="AL161" s="18">
        <f t="shared" si="136"/>
        <v>25.732971560260236</v>
      </c>
      <c r="AM161" s="18">
        <f t="shared" si="137"/>
        <v>25.732971560260236</v>
      </c>
      <c r="AN161" s="18">
        <f t="shared" si="138"/>
        <v>25.732971560260236</v>
      </c>
      <c r="AO161" s="18">
        <f t="shared" si="139"/>
        <v>25.732971560260236</v>
      </c>
      <c r="AP161" s="18">
        <f t="shared" si="140"/>
        <v>25.732971560260236</v>
      </c>
      <c r="AQ161" s="18">
        <f t="shared" si="141"/>
        <v>25.732971560260236</v>
      </c>
      <c r="AR161" s="18">
        <f t="shared" si="158"/>
        <v>25.732971560260236</v>
      </c>
      <c r="AS161" s="18">
        <f t="shared" si="159"/>
        <v>25.732971560260236</v>
      </c>
      <c r="AT161" s="18">
        <f t="shared" si="160"/>
        <v>25.732971560259845</v>
      </c>
      <c r="AU161" s="18">
        <f t="shared" si="161"/>
        <v>25.732971560260236</v>
      </c>
      <c r="AV161" s="18"/>
    </row>
    <row r="162" spans="1:48" x14ac:dyDescent="0.2">
      <c r="A162" s="68" t="s">
        <v>14</v>
      </c>
      <c r="B162" s="111">
        <v>12</v>
      </c>
      <c r="C162" s="21">
        <v>90.91</v>
      </c>
      <c r="D162" s="21">
        <f t="shared" si="153"/>
        <v>4090.91</v>
      </c>
      <c r="E162" s="22">
        <f>'[1]hypothetical grid'!BB13</f>
        <v>70</v>
      </c>
      <c r="F162" s="21">
        <f t="shared" si="154"/>
        <v>6420</v>
      </c>
      <c r="G162" s="21">
        <f t="shared" si="162"/>
        <v>1022.7275</v>
      </c>
      <c r="H162" s="17">
        <f t="shared" si="107"/>
        <v>36.101611798507065</v>
      </c>
      <c r="I162" s="17">
        <f t="shared" si="163"/>
        <v>0</v>
      </c>
      <c r="J162" s="17">
        <f t="shared" si="108"/>
        <v>0</v>
      </c>
      <c r="K162" s="17">
        <f t="shared" si="109"/>
        <v>0</v>
      </c>
      <c r="L162" s="17">
        <f t="shared" si="110"/>
        <v>0</v>
      </c>
      <c r="M162" s="17">
        <f t="shared" si="111"/>
        <v>0</v>
      </c>
      <c r="N162" s="17">
        <f t="shared" si="155"/>
        <v>49.639219830748907</v>
      </c>
      <c r="O162" s="17">
        <f t="shared" si="113"/>
        <v>0</v>
      </c>
      <c r="P162" s="17">
        <f t="shared" si="114"/>
        <v>0</v>
      </c>
      <c r="Q162" s="17">
        <f t="shared" si="115"/>
        <v>0</v>
      </c>
      <c r="R162" s="17">
        <f t="shared" si="116"/>
        <v>0</v>
      </c>
      <c r="S162" s="17">
        <f t="shared" si="117"/>
        <v>0</v>
      </c>
      <c r="T162" s="17">
        <f t="shared" si="118"/>
        <v>0</v>
      </c>
      <c r="U162" s="17">
        <f t="shared" si="119"/>
        <v>0</v>
      </c>
      <c r="V162" s="17">
        <f t="shared" si="120"/>
        <v>0</v>
      </c>
      <c r="W162" s="17">
        <f t="shared" si="121"/>
        <v>0</v>
      </c>
      <c r="X162" s="17">
        <f t="shared" si="156"/>
        <v>0</v>
      </c>
      <c r="Y162" s="17">
        <f t="shared" si="123"/>
        <v>0</v>
      </c>
      <c r="Z162" s="17">
        <f t="shared" si="124"/>
        <v>0</v>
      </c>
      <c r="AA162" s="17">
        <f t="shared" si="125"/>
        <v>0</v>
      </c>
      <c r="AB162" s="18">
        <f t="shared" si="126"/>
        <v>27.797963105219388</v>
      </c>
      <c r="AC162" s="18">
        <f t="shared" si="157"/>
        <v>39.711375864599127</v>
      </c>
      <c r="AD162" s="18">
        <f t="shared" si="128"/>
        <v>39.711375864599127</v>
      </c>
      <c r="AE162" s="18">
        <f t="shared" si="129"/>
        <v>39.711375864599127</v>
      </c>
      <c r="AF162" s="18">
        <f t="shared" si="130"/>
        <v>39.711375864599127</v>
      </c>
      <c r="AG162" s="18">
        <f t="shared" si="131"/>
        <v>39.711375864599127</v>
      </c>
      <c r="AH162" s="18">
        <f t="shared" si="132"/>
        <v>39.711375864599127</v>
      </c>
      <c r="AI162" s="18">
        <f t="shared" si="133"/>
        <v>23.826825518759478</v>
      </c>
      <c r="AJ162" s="18">
        <f t="shared" si="134"/>
        <v>23.826825518759478</v>
      </c>
      <c r="AK162" s="18">
        <f t="shared" si="135"/>
        <v>23.826825518759478</v>
      </c>
      <c r="AL162" s="18">
        <f t="shared" si="136"/>
        <v>23.826825518759478</v>
      </c>
      <c r="AM162" s="18">
        <f t="shared" si="137"/>
        <v>23.826825518759478</v>
      </c>
      <c r="AN162" s="18">
        <f t="shared" si="138"/>
        <v>23.826825518759478</v>
      </c>
      <c r="AO162" s="18">
        <f t="shared" si="139"/>
        <v>23.826825518759478</v>
      </c>
      <c r="AP162" s="18">
        <f t="shared" si="140"/>
        <v>23.826825518759478</v>
      </c>
      <c r="AQ162" s="18">
        <f t="shared" si="141"/>
        <v>23.826825518759478</v>
      </c>
      <c r="AR162" s="18">
        <f t="shared" si="158"/>
        <v>23.826825518759478</v>
      </c>
      <c r="AS162" s="18">
        <f t="shared" si="159"/>
        <v>23.826825518759115</v>
      </c>
      <c r="AT162" s="18">
        <f t="shared" si="160"/>
        <v>23.826825518759478</v>
      </c>
      <c r="AU162" s="18">
        <f>$E181/(1.08)^$B162</f>
        <v>23.826825518759478</v>
      </c>
      <c r="AV162" s="18"/>
    </row>
    <row r="163" spans="1:48" x14ac:dyDescent="0.2">
      <c r="A163" s="68" t="s">
        <v>14</v>
      </c>
      <c r="B163" s="111">
        <v>13</v>
      </c>
      <c r="C163" s="21">
        <f>'[1]hypothetical grid'!AV14</f>
        <v>0</v>
      </c>
      <c r="D163" s="21">
        <f t="shared" si="153"/>
        <v>4090.91</v>
      </c>
      <c r="E163" s="22">
        <f>'[1]hypothetical grid'!BB14</f>
        <v>100</v>
      </c>
      <c r="F163" s="21">
        <f t="shared" si="154"/>
        <v>6520</v>
      </c>
      <c r="G163" s="21">
        <f t="shared" si="162"/>
        <v>1022.7275</v>
      </c>
      <c r="H163" s="17">
        <f t="shared" si="107"/>
        <v>0</v>
      </c>
      <c r="I163" s="17">
        <f t="shared" si="163"/>
        <v>0</v>
      </c>
      <c r="J163" s="17">
        <f t="shared" si="108"/>
        <v>0</v>
      </c>
      <c r="K163" s="17">
        <f t="shared" si="109"/>
        <v>0</v>
      </c>
      <c r="L163" s="17">
        <f t="shared" si="110"/>
        <v>0</v>
      </c>
      <c r="M163" s="17">
        <f t="shared" si="111"/>
        <v>45.962240584026766</v>
      </c>
      <c r="N163" s="17">
        <f t="shared" si="155"/>
        <v>0</v>
      </c>
      <c r="O163" s="17">
        <f t="shared" si="113"/>
        <v>0</v>
      </c>
      <c r="P163" s="17">
        <f t="shared" si="114"/>
        <v>0</v>
      </c>
      <c r="Q163" s="17">
        <f t="shared" si="115"/>
        <v>0</v>
      </c>
      <c r="R163" s="17">
        <f t="shared" si="116"/>
        <v>0</v>
      </c>
      <c r="S163" s="17">
        <f t="shared" si="117"/>
        <v>0</v>
      </c>
      <c r="T163" s="17">
        <f t="shared" si="118"/>
        <v>0</v>
      </c>
      <c r="U163" s="17">
        <f t="shared" si="119"/>
        <v>0</v>
      </c>
      <c r="V163" s="17">
        <f t="shared" si="120"/>
        <v>0</v>
      </c>
      <c r="W163" s="17">
        <f t="shared" si="121"/>
        <v>0</v>
      </c>
      <c r="X163" s="17">
        <f t="shared" si="156"/>
        <v>0</v>
      </c>
      <c r="Y163" s="17">
        <f t="shared" si="123"/>
        <v>0</v>
      </c>
      <c r="Z163" s="17">
        <f t="shared" si="124"/>
        <v>0</v>
      </c>
      <c r="AA163" s="17">
        <f t="shared" si="125"/>
        <v>0</v>
      </c>
      <c r="AB163" s="18">
        <f t="shared" si="126"/>
        <v>36.769792467221414</v>
      </c>
      <c r="AC163" s="18">
        <f t="shared" si="157"/>
        <v>36.769792467221414</v>
      </c>
      <c r="AD163" s="18">
        <f t="shared" si="128"/>
        <v>36.769792467221414</v>
      </c>
      <c r="AE163" s="18">
        <f t="shared" si="129"/>
        <v>36.769792467221414</v>
      </c>
      <c r="AF163" s="18">
        <f t="shared" si="130"/>
        <v>36.769792467221414</v>
      </c>
      <c r="AG163" s="18">
        <f t="shared" si="131"/>
        <v>36.769792467221414</v>
      </c>
      <c r="AH163" s="18">
        <f t="shared" si="132"/>
        <v>22.061875480332848</v>
      </c>
      <c r="AI163" s="18">
        <f t="shared" si="133"/>
        <v>22.061875480332848</v>
      </c>
      <c r="AJ163" s="18">
        <f t="shared" si="134"/>
        <v>22.061875480332848</v>
      </c>
      <c r="AK163" s="18">
        <f t="shared" si="135"/>
        <v>22.061875480332848</v>
      </c>
      <c r="AL163" s="18">
        <f t="shared" si="136"/>
        <v>22.061875480332848</v>
      </c>
      <c r="AM163" s="18">
        <f t="shared" si="137"/>
        <v>22.061875480332848</v>
      </c>
      <c r="AN163" s="18">
        <f t="shared" si="138"/>
        <v>22.061875480332848</v>
      </c>
      <c r="AO163" s="18">
        <f t="shared" si="139"/>
        <v>22.061875480332848</v>
      </c>
      <c r="AP163" s="18">
        <f t="shared" si="140"/>
        <v>22.061875480332848</v>
      </c>
      <c r="AQ163" s="18">
        <f t="shared" si="141"/>
        <v>22.061875480332848</v>
      </c>
      <c r="AR163" s="18">
        <f t="shared" si="158"/>
        <v>22.061875480332514</v>
      </c>
      <c r="AS163" s="18">
        <f t="shared" si="159"/>
        <v>22.061875480332848</v>
      </c>
      <c r="AT163" s="18">
        <f>$E181/(1.08)^$B163</f>
        <v>22.061875480332848</v>
      </c>
      <c r="AU163" s="18">
        <f t="shared" ref="AU163:AU190" si="164">$E182/(1.08)^$B163</f>
        <v>22.061875480332848</v>
      </c>
      <c r="AV163" s="18"/>
    </row>
    <row r="164" spans="1:48" x14ac:dyDescent="0.2">
      <c r="A164" s="68" t="s">
        <v>14</v>
      </c>
      <c r="B164" s="111">
        <v>14</v>
      </c>
      <c r="C164" s="21">
        <f>'[1]hypothetical grid'!AV15</f>
        <v>0</v>
      </c>
      <c r="D164" s="21">
        <f t="shared" si="153"/>
        <v>4090.91</v>
      </c>
      <c r="E164" s="22">
        <f>'[1]hypothetical grid'!BB15</f>
        <v>100</v>
      </c>
      <c r="F164" s="21">
        <f t="shared" si="154"/>
        <v>6620</v>
      </c>
      <c r="G164" s="21">
        <f t="shared" si="162"/>
        <v>1022.7275</v>
      </c>
      <c r="H164" s="17">
        <f t="shared" si="107"/>
        <v>0</v>
      </c>
      <c r="I164" s="17">
        <f t="shared" si="163"/>
        <v>0</v>
      </c>
      <c r="J164" s="17">
        <f t="shared" si="108"/>
        <v>0</v>
      </c>
      <c r="K164" s="17">
        <f t="shared" si="109"/>
        <v>0</v>
      </c>
      <c r="L164" s="17">
        <f t="shared" si="110"/>
        <v>42.55763017039515</v>
      </c>
      <c r="M164" s="17">
        <f t="shared" si="111"/>
        <v>0</v>
      </c>
      <c r="N164" s="17">
        <f t="shared" si="155"/>
        <v>0</v>
      </c>
      <c r="O164" s="17">
        <f t="shared" si="113"/>
        <v>0</v>
      </c>
      <c r="P164" s="17">
        <f t="shared" si="114"/>
        <v>0</v>
      </c>
      <c r="Q164" s="17">
        <f t="shared" si="115"/>
        <v>0</v>
      </c>
      <c r="R164" s="17">
        <f t="shared" si="116"/>
        <v>0</v>
      </c>
      <c r="S164" s="17">
        <f t="shared" si="117"/>
        <v>0</v>
      </c>
      <c r="T164" s="17">
        <f t="shared" si="118"/>
        <v>0</v>
      </c>
      <c r="U164" s="17">
        <f t="shared" si="119"/>
        <v>0</v>
      </c>
      <c r="V164" s="17">
        <f t="shared" si="120"/>
        <v>0</v>
      </c>
      <c r="W164" s="17">
        <f t="shared" si="121"/>
        <v>0</v>
      </c>
      <c r="X164" s="17">
        <f t="shared" si="156"/>
        <v>0</v>
      </c>
      <c r="Y164" s="17">
        <f t="shared" si="123"/>
        <v>0</v>
      </c>
      <c r="Z164" s="17">
        <f t="shared" si="124"/>
        <v>0</v>
      </c>
      <c r="AA164" s="17">
        <f t="shared" si="125"/>
        <v>0</v>
      </c>
      <c r="AB164" s="18">
        <f t="shared" si="126"/>
        <v>34.046104136316117</v>
      </c>
      <c r="AC164" s="18">
        <f t="shared" si="157"/>
        <v>34.046104136316117</v>
      </c>
      <c r="AD164" s="18">
        <f t="shared" si="128"/>
        <v>34.046104136316117</v>
      </c>
      <c r="AE164" s="18">
        <f t="shared" si="129"/>
        <v>34.046104136316117</v>
      </c>
      <c r="AF164" s="18">
        <f t="shared" si="130"/>
        <v>34.046104136316117</v>
      </c>
      <c r="AG164" s="18">
        <f t="shared" si="131"/>
        <v>20.427662481789671</v>
      </c>
      <c r="AH164" s="18">
        <f t="shared" si="132"/>
        <v>20.427662481789671</v>
      </c>
      <c r="AI164" s="18">
        <f t="shared" si="133"/>
        <v>20.427662481789671</v>
      </c>
      <c r="AJ164" s="18">
        <f t="shared" si="134"/>
        <v>20.427662481789671</v>
      </c>
      <c r="AK164" s="18">
        <f t="shared" si="135"/>
        <v>20.427662481789671</v>
      </c>
      <c r="AL164" s="18">
        <f t="shared" si="136"/>
        <v>20.427662481789671</v>
      </c>
      <c r="AM164" s="18">
        <f t="shared" si="137"/>
        <v>20.427662481789671</v>
      </c>
      <c r="AN164" s="18">
        <f t="shared" si="138"/>
        <v>20.427662481789671</v>
      </c>
      <c r="AO164" s="18">
        <f t="shared" si="139"/>
        <v>20.427662481789671</v>
      </c>
      <c r="AP164" s="18">
        <f t="shared" si="140"/>
        <v>20.427662481789671</v>
      </c>
      <c r="AQ164" s="18">
        <f t="shared" si="141"/>
        <v>20.427662481789362</v>
      </c>
      <c r="AR164" s="18">
        <f t="shared" si="158"/>
        <v>20.427662481789671</v>
      </c>
      <c r="AS164" s="18">
        <f>$E181/(1.08)^$B164</f>
        <v>20.427662481789671</v>
      </c>
      <c r="AT164" s="18">
        <f t="shared" ref="AT164:AT190" si="165">$E182/(1.08)^$B164</f>
        <v>20.427662481789671</v>
      </c>
      <c r="AU164" s="18">
        <f t="shared" si="164"/>
        <v>20.427662481789671</v>
      </c>
      <c r="AV164" s="18"/>
    </row>
    <row r="165" spans="1:48" x14ac:dyDescent="0.2">
      <c r="A165" s="68" t="s">
        <v>14</v>
      </c>
      <c r="B165" s="111">
        <v>15</v>
      </c>
      <c r="C165" s="21">
        <f>'[1]hypothetical grid'!AV16</f>
        <v>0</v>
      </c>
      <c r="D165" s="21">
        <f t="shared" si="153"/>
        <v>4090.91</v>
      </c>
      <c r="E165" s="22">
        <f>'[1]hypothetical grid'!BB16</f>
        <v>100</v>
      </c>
      <c r="F165" s="21">
        <f t="shared" si="154"/>
        <v>6720</v>
      </c>
      <c r="G165" s="21">
        <f t="shared" si="162"/>
        <v>1022.7275</v>
      </c>
      <c r="H165" s="17">
        <f t="shared" si="107"/>
        <v>0</v>
      </c>
      <c r="I165" s="17">
        <f t="shared" si="163"/>
        <v>0</v>
      </c>
      <c r="J165" s="17">
        <f t="shared" si="108"/>
        <v>0</v>
      </c>
      <c r="K165" s="17">
        <f t="shared" si="109"/>
        <v>39.405213120736242</v>
      </c>
      <c r="L165" s="17">
        <f t="shared" si="110"/>
        <v>0</v>
      </c>
      <c r="M165" s="17">
        <f t="shared" si="111"/>
        <v>0</v>
      </c>
      <c r="N165" s="17">
        <f t="shared" si="155"/>
        <v>0</v>
      </c>
      <c r="O165" s="17">
        <f t="shared" si="113"/>
        <v>0</v>
      </c>
      <c r="P165" s="17">
        <f t="shared" si="114"/>
        <v>0</v>
      </c>
      <c r="Q165" s="17">
        <f t="shared" si="115"/>
        <v>0</v>
      </c>
      <c r="R165" s="17">
        <f t="shared" si="116"/>
        <v>0</v>
      </c>
      <c r="S165" s="17">
        <f t="shared" si="117"/>
        <v>0</v>
      </c>
      <c r="T165" s="17">
        <f t="shared" si="118"/>
        <v>0</v>
      </c>
      <c r="U165" s="17">
        <f t="shared" si="119"/>
        <v>0</v>
      </c>
      <c r="V165" s="17">
        <f t="shared" si="120"/>
        <v>0</v>
      </c>
      <c r="W165" s="17">
        <f t="shared" si="121"/>
        <v>0</v>
      </c>
      <c r="X165" s="17">
        <f>$C181/(1.08)^$B165</f>
        <v>0</v>
      </c>
      <c r="Y165" s="17">
        <f t="shared" si="123"/>
        <v>0</v>
      </c>
      <c r="Z165" s="17">
        <f t="shared" si="124"/>
        <v>0</v>
      </c>
      <c r="AA165" s="17">
        <f t="shared" si="125"/>
        <v>0</v>
      </c>
      <c r="AB165" s="18">
        <f t="shared" si="126"/>
        <v>31.524170496588997</v>
      </c>
      <c r="AC165" s="18">
        <f t="shared" si="157"/>
        <v>31.524170496588997</v>
      </c>
      <c r="AD165" s="18">
        <f t="shared" si="128"/>
        <v>31.524170496588997</v>
      </c>
      <c r="AE165" s="18">
        <f t="shared" si="129"/>
        <v>31.524170496588997</v>
      </c>
      <c r="AF165" s="18">
        <f t="shared" si="130"/>
        <v>18.914502297953398</v>
      </c>
      <c r="AG165" s="18">
        <f t="shared" si="131"/>
        <v>18.914502297953398</v>
      </c>
      <c r="AH165" s="18">
        <f t="shared" si="132"/>
        <v>18.914502297953398</v>
      </c>
      <c r="AI165" s="18">
        <f t="shared" si="133"/>
        <v>18.914502297953398</v>
      </c>
      <c r="AJ165" s="18">
        <f t="shared" si="134"/>
        <v>18.914502297953398</v>
      </c>
      <c r="AK165" s="18">
        <f t="shared" si="135"/>
        <v>18.914502297953398</v>
      </c>
      <c r="AL165" s="18">
        <f t="shared" si="136"/>
        <v>18.914502297953398</v>
      </c>
      <c r="AM165" s="18">
        <f t="shared" si="137"/>
        <v>18.914502297953398</v>
      </c>
      <c r="AN165" s="18">
        <f t="shared" si="138"/>
        <v>18.914502297953398</v>
      </c>
      <c r="AO165" s="18">
        <f t="shared" si="139"/>
        <v>18.914502297953398</v>
      </c>
      <c r="AP165" s="18">
        <f t="shared" si="140"/>
        <v>18.91450229795311</v>
      </c>
      <c r="AQ165" s="18">
        <f t="shared" si="141"/>
        <v>18.914502297953398</v>
      </c>
      <c r="AR165" s="18">
        <f>$E181/(1.08)^$B165</f>
        <v>18.914502297953398</v>
      </c>
      <c r="AS165" s="18">
        <f t="shared" ref="AS165:AS190" si="166">$E182/(1.08)^$B165</f>
        <v>18.914502297953398</v>
      </c>
      <c r="AT165" s="18">
        <f t="shared" si="165"/>
        <v>18.914502297953398</v>
      </c>
      <c r="AU165" s="18">
        <f t="shared" si="164"/>
        <v>18.914502297953398</v>
      </c>
      <c r="AV165" s="18"/>
    </row>
    <row r="166" spans="1:48" x14ac:dyDescent="0.2">
      <c r="A166" s="68" t="s">
        <v>14</v>
      </c>
      <c r="B166" s="111">
        <v>16</v>
      </c>
      <c r="C166" s="21">
        <f>'[1]hypothetical grid'!AV17</f>
        <v>0</v>
      </c>
      <c r="D166" s="21">
        <f t="shared" si="153"/>
        <v>4090.91</v>
      </c>
      <c r="E166" s="22">
        <f>'[1]hypothetical grid'!BB17</f>
        <v>100</v>
      </c>
      <c r="F166" s="21">
        <f t="shared" si="154"/>
        <v>6820</v>
      </c>
      <c r="G166" s="21">
        <f t="shared" si="162"/>
        <v>1022.7275</v>
      </c>
      <c r="H166" s="17">
        <f t="shared" si="107"/>
        <v>0</v>
      </c>
      <c r="I166" s="17">
        <f t="shared" si="163"/>
        <v>0</v>
      </c>
      <c r="J166" s="17">
        <f t="shared" si="108"/>
        <v>36.486308445126156</v>
      </c>
      <c r="K166" s="17">
        <f t="shared" si="109"/>
        <v>0</v>
      </c>
      <c r="L166" s="17">
        <f t="shared" si="110"/>
        <v>0</v>
      </c>
      <c r="M166" s="17">
        <f t="shared" si="111"/>
        <v>0</v>
      </c>
      <c r="N166" s="17">
        <f t="shared" si="155"/>
        <v>0</v>
      </c>
      <c r="O166" s="17">
        <f t="shared" si="113"/>
        <v>0</v>
      </c>
      <c r="P166" s="17">
        <f t="shared" si="114"/>
        <v>0</v>
      </c>
      <c r="Q166" s="17">
        <f t="shared" si="115"/>
        <v>0</v>
      </c>
      <c r="R166" s="17">
        <f t="shared" si="116"/>
        <v>0</v>
      </c>
      <c r="S166" s="17">
        <f t="shared" si="117"/>
        <v>0</v>
      </c>
      <c r="T166" s="17">
        <f t="shared" si="118"/>
        <v>0</v>
      </c>
      <c r="U166" s="17">
        <f t="shared" si="119"/>
        <v>0</v>
      </c>
      <c r="V166" s="17">
        <f t="shared" si="120"/>
        <v>0</v>
      </c>
      <c r="W166" s="17">
        <f t="shared" si="121"/>
        <v>0</v>
      </c>
      <c r="X166" s="17">
        <f t="shared" ref="X166:X190" si="167">$C182/(1.08)^$B166</f>
        <v>0</v>
      </c>
      <c r="Y166" s="17">
        <f t="shared" si="123"/>
        <v>0</v>
      </c>
      <c r="Z166" s="17">
        <f t="shared" si="124"/>
        <v>0</v>
      </c>
      <c r="AA166" s="17">
        <f t="shared" si="125"/>
        <v>0</v>
      </c>
      <c r="AB166" s="18">
        <f t="shared" si="126"/>
        <v>29.189046756100922</v>
      </c>
      <c r="AC166" s="18">
        <f t="shared" si="157"/>
        <v>29.189046756100922</v>
      </c>
      <c r="AD166" s="18">
        <f t="shared" si="128"/>
        <v>29.189046756100922</v>
      </c>
      <c r="AE166" s="18">
        <f t="shared" si="129"/>
        <v>17.513428053660554</v>
      </c>
      <c r="AF166" s="18">
        <f t="shared" si="130"/>
        <v>17.513428053660554</v>
      </c>
      <c r="AG166" s="18">
        <f t="shared" si="131"/>
        <v>17.513428053660554</v>
      </c>
      <c r="AH166" s="18">
        <f t="shared" si="132"/>
        <v>17.513428053660554</v>
      </c>
      <c r="AI166" s="18">
        <f t="shared" si="133"/>
        <v>17.513428053660554</v>
      </c>
      <c r="AJ166" s="18">
        <f t="shared" si="134"/>
        <v>17.513428053660554</v>
      </c>
      <c r="AK166" s="18">
        <f t="shared" si="135"/>
        <v>17.513428053660554</v>
      </c>
      <c r="AL166" s="18">
        <f t="shared" si="136"/>
        <v>17.513428053660554</v>
      </c>
      <c r="AM166" s="18">
        <f t="shared" si="137"/>
        <v>17.513428053660554</v>
      </c>
      <c r="AN166" s="18">
        <f t="shared" si="138"/>
        <v>17.513428053660554</v>
      </c>
      <c r="AO166" s="18">
        <f t="shared" si="139"/>
        <v>17.513428053660288</v>
      </c>
      <c r="AP166" s="18">
        <f t="shared" si="140"/>
        <v>17.513428053660554</v>
      </c>
      <c r="AQ166" s="18">
        <f t="shared" si="141"/>
        <v>17.513428053660554</v>
      </c>
      <c r="AR166" s="18">
        <f t="shared" ref="AR166:AR190" si="168">$E182/(1.08)^$B166</f>
        <v>17.513428053660554</v>
      </c>
      <c r="AS166" s="18">
        <f t="shared" si="166"/>
        <v>17.513428053660554</v>
      </c>
      <c r="AT166" s="18">
        <f t="shared" si="165"/>
        <v>17.513428053660554</v>
      </c>
      <c r="AU166" s="18">
        <f t="shared" si="164"/>
        <v>17.513428053660554</v>
      </c>
      <c r="AV166" s="18"/>
    </row>
    <row r="167" spans="1:48" x14ac:dyDescent="0.2">
      <c r="A167" s="68" t="s">
        <v>14</v>
      </c>
      <c r="B167" s="111">
        <v>17</v>
      </c>
      <c r="C167" s="21">
        <f>'[1]hypothetical grid'!AV18</f>
        <v>0</v>
      </c>
      <c r="D167" s="21">
        <f t="shared" si="153"/>
        <v>4090.91</v>
      </c>
      <c r="E167" s="22">
        <f>'[1]hypothetical grid'!BB18</f>
        <v>100</v>
      </c>
      <c r="F167" s="21">
        <f t="shared" si="154"/>
        <v>6920</v>
      </c>
      <c r="G167" s="21">
        <f t="shared" si="162"/>
        <v>1022.7275</v>
      </c>
      <c r="H167" s="17">
        <f t="shared" si="107"/>
        <v>0</v>
      </c>
      <c r="I167" s="17">
        <f t="shared" si="163"/>
        <v>33.783618930672361</v>
      </c>
      <c r="J167" s="17">
        <f t="shared" si="108"/>
        <v>0</v>
      </c>
      <c r="K167" s="17">
        <f t="shared" si="109"/>
        <v>0</v>
      </c>
      <c r="L167" s="17">
        <f t="shared" si="110"/>
        <v>0</v>
      </c>
      <c r="M167" s="17">
        <f t="shared" si="111"/>
        <v>0</v>
      </c>
      <c r="N167" s="17">
        <f t="shared" si="155"/>
        <v>0</v>
      </c>
      <c r="O167" s="17">
        <f t="shared" si="113"/>
        <v>0</v>
      </c>
      <c r="P167" s="17">
        <f t="shared" si="114"/>
        <v>0</v>
      </c>
      <c r="Q167" s="17">
        <f t="shared" si="115"/>
        <v>0</v>
      </c>
      <c r="R167" s="17">
        <f t="shared" si="116"/>
        <v>0</v>
      </c>
      <c r="S167" s="17">
        <f t="shared" si="117"/>
        <v>0</v>
      </c>
      <c r="T167" s="17">
        <f t="shared" si="118"/>
        <v>0</v>
      </c>
      <c r="U167" s="17">
        <f t="shared" si="119"/>
        <v>0</v>
      </c>
      <c r="V167" s="17">
        <f t="shared" si="120"/>
        <v>0</v>
      </c>
      <c r="W167" s="17">
        <f t="shared" si="121"/>
        <v>0</v>
      </c>
      <c r="X167" s="17">
        <f t="shared" si="167"/>
        <v>0</v>
      </c>
      <c r="Y167" s="17">
        <f t="shared" si="123"/>
        <v>0</v>
      </c>
      <c r="Z167" s="17">
        <f t="shared" si="124"/>
        <v>0</v>
      </c>
      <c r="AA167" s="17">
        <f t="shared" si="125"/>
        <v>0</v>
      </c>
      <c r="AB167" s="18">
        <f t="shared" si="126"/>
        <v>27.026895144537892</v>
      </c>
      <c r="AC167" s="18">
        <f t="shared" si="157"/>
        <v>27.026895144537892</v>
      </c>
      <c r="AD167" s="18">
        <f t="shared" si="128"/>
        <v>16.216137086722735</v>
      </c>
      <c r="AE167" s="18">
        <f t="shared" si="129"/>
        <v>16.216137086722735</v>
      </c>
      <c r="AF167" s="18">
        <f t="shared" si="130"/>
        <v>16.216137086722735</v>
      </c>
      <c r="AG167" s="18">
        <f t="shared" si="131"/>
        <v>16.216137086722735</v>
      </c>
      <c r="AH167" s="18">
        <f t="shared" si="132"/>
        <v>16.216137086722735</v>
      </c>
      <c r="AI167" s="18">
        <f t="shared" si="133"/>
        <v>16.216137086722735</v>
      </c>
      <c r="AJ167" s="18">
        <f t="shared" si="134"/>
        <v>16.216137086722735</v>
      </c>
      <c r="AK167" s="18">
        <f t="shared" si="135"/>
        <v>16.216137086722735</v>
      </c>
      <c r="AL167" s="18">
        <f t="shared" si="136"/>
        <v>16.216137086722735</v>
      </c>
      <c r="AM167" s="18">
        <f t="shared" si="137"/>
        <v>16.216137086722735</v>
      </c>
      <c r="AN167" s="18">
        <f t="shared" si="138"/>
        <v>16.21613708672249</v>
      </c>
      <c r="AO167" s="18">
        <f t="shared" si="139"/>
        <v>16.216137086722735</v>
      </c>
      <c r="AP167" s="18">
        <f t="shared" si="140"/>
        <v>16.216137086722735</v>
      </c>
      <c r="AQ167" s="18">
        <f t="shared" si="141"/>
        <v>16.216137086722735</v>
      </c>
      <c r="AR167" s="18">
        <f t="shared" si="168"/>
        <v>16.216137086722735</v>
      </c>
      <c r="AS167" s="18">
        <f t="shared" si="166"/>
        <v>16.216137086722735</v>
      </c>
      <c r="AT167" s="18">
        <f t="shared" si="165"/>
        <v>16.216137086722735</v>
      </c>
      <c r="AU167" s="18">
        <f t="shared" si="164"/>
        <v>16.216137086722735</v>
      </c>
      <c r="AV167" s="18"/>
    </row>
    <row r="168" spans="1:48" x14ac:dyDescent="0.2">
      <c r="A168" s="68" t="s">
        <v>14</v>
      </c>
      <c r="B168" s="111">
        <v>18</v>
      </c>
      <c r="C168" s="21">
        <f>'[1]hypothetical grid'!AV19</f>
        <v>125</v>
      </c>
      <c r="D168" s="21">
        <f t="shared" si="153"/>
        <v>4215.91</v>
      </c>
      <c r="E168" s="22">
        <f>'[1]hypothetical grid'!BB19</f>
        <v>100</v>
      </c>
      <c r="F168" s="21">
        <f t="shared" si="154"/>
        <v>7020</v>
      </c>
      <c r="G168" s="21">
        <f t="shared" si="162"/>
        <v>1053.9775</v>
      </c>
      <c r="H168" s="17">
        <f t="shared" si="107"/>
        <v>31.281128639511444</v>
      </c>
      <c r="I168" s="17">
        <f t="shared" si="163"/>
        <v>0</v>
      </c>
      <c r="J168" s="17">
        <f t="shared" si="108"/>
        <v>0</v>
      </c>
      <c r="K168" s="17">
        <f t="shared" si="109"/>
        <v>0</v>
      </c>
      <c r="L168" s="17">
        <f t="shared" si="110"/>
        <v>0</v>
      </c>
      <c r="M168" s="17">
        <f t="shared" si="111"/>
        <v>0</v>
      </c>
      <c r="N168" s="17">
        <f t="shared" si="155"/>
        <v>0</v>
      </c>
      <c r="O168" s="17">
        <f t="shared" si="113"/>
        <v>0</v>
      </c>
      <c r="P168" s="17">
        <f t="shared" si="114"/>
        <v>0</v>
      </c>
      <c r="Q168" s="17">
        <f t="shared" si="115"/>
        <v>0</v>
      </c>
      <c r="R168" s="17">
        <f t="shared" si="116"/>
        <v>0</v>
      </c>
      <c r="S168" s="17">
        <f t="shared" si="117"/>
        <v>0</v>
      </c>
      <c r="T168" s="17">
        <f t="shared" si="118"/>
        <v>0</v>
      </c>
      <c r="U168" s="17">
        <f t="shared" si="119"/>
        <v>0</v>
      </c>
      <c r="V168" s="17">
        <f t="shared" si="120"/>
        <v>0</v>
      </c>
      <c r="W168" s="17">
        <f t="shared" si="121"/>
        <v>0</v>
      </c>
      <c r="X168" s="17">
        <f t="shared" si="167"/>
        <v>0</v>
      </c>
      <c r="Y168" s="17">
        <f t="shared" si="123"/>
        <v>0</v>
      </c>
      <c r="Z168" s="17">
        <f t="shared" si="124"/>
        <v>0</v>
      </c>
      <c r="AA168" s="17">
        <f t="shared" si="125"/>
        <v>0</v>
      </c>
      <c r="AB168" s="18">
        <f t="shared" si="126"/>
        <v>25.024902911609157</v>
      </c>
      <c r="AC168" s="18">
        <f t="shared" si="157"/>
        <v>15.014941746965494</v>
      </c>
      <c r="AD168" s="18">
        <f t="shared" si="128"/>
        <v>15.014941746965494</v>
      </c>
      <c r="AE168" s="18">
        <f t="shared" si="129"/>
        <v>15.014941746965494</v>
      </c>
      <c r="AF168" s="18">
        <f t="shared" si="130"/>
        <v>15.014941746965494</v>
      </c>
      <c r="AG168" s="18">
        <f t="shared" si="131"/>
        <v>15.014941746965494</v>
      </c>
      <c r="AH168" s="18">
        <f t="shared" si="132"/>
        <v>15.014941746965494</v>
      </c>
      <c r="AI168" s="18">
        <f t="shared" si="133"/>
        <v>15.014941746965494</v>
      </c>
      <c r="AJ168" s="18">
        <f t="shared" si="134"/>
        <v>15.014941746965494</v>
      </c>
      <c r="AK168" s="18">
        <f t="shared" si="135"/>
        <v>15.014941746965494</v>
      </c>
      <c r="AL168" s="18">
        <f t="shared" si="136"/>
        <v>15.014941746965494</v>
      </c>
      <c r="AM168" s="18">
        <f t="shared" si="137"/>
        <v>15.014941746965265</v>
      </c>
      <c r="AN168" s="18">
        <f t="shared" si="138"/>
        <v>15.014941746965494</v>
      </c>
      <c r="AO168" s="18">
        <f t="shared" si="139"/>
        <v>15.014941746965494</v>
      </c>
      <c r="AP168" s="18">
        <f t="shared" si="140"/>
        <v>15.014941746965494</v>
      </c>
      <c r="AQ168" s="18">
        <f t="shared" si="141"/>
        <v>15.014941746965494</v>
      </c>
      <c r="AR168" s="18">
        <f t="shared" si="168"/>
        <v>15.014941746965494</v>
      </c>
      <c r="AS168" s="18">
        <f t="shared" si="166"/>
        <v>15.014941746965494</v>
      </c>
      <c r="AT168" s="18">
        <f t="shared" si="165"/>
        <v>15.014941746965494</v>
      </c>
      <c r="AU168" s="18">
        <f t="shared" si="164"/>
        <v>15.014941746965494</v>
      </c>
      <c r="AV168" s="18"/>
    </row>
    <row r="169" spans="1:48" x14ac:dyDescent="0.2">
      <c r="A169" s="68" t="s">
        <v>14</v>
      </c>
      <c r="B169" s="111">
        <v>19</v>
      </c>
      <c r="C169" s="21">
        <f>'[1]hypothetical grid'!AV20</f>
        <v>0</v>
      </c>
      <c r="D169" s="21">
        <f t="shared" si="153"/>
        <v>4215.91</v>
      </c>
      <c r="E169" s="22">
        <f>'[1]hypothetical grid'!BB20</f>
        <v>60</v>
      </c>
      <c r="F169" s="21">
        <f t="shared" si="154"/>
        <v>7080</v>
      </c>
      <c r="G169" s="21">
        <f t="shared" si="162"/>
        <v>1053.9775</v>
      </c>
      <c r="H169" s="17">
        <f t="shared" si="107"/>
        <v>0</v>
      </c>
      <c r="I169" s="17">
        <f t="shared" si="163"/>
        <v>0</v>
      </c>
      <c r="J169" s="17">
        <f t="shared" si="108"/>
        <v>0</v>
      </c>
      <c r="K169" s="17">
        <f t="shared" si="109"/>
        <v>0</v>
      </c>
      <c r="L169" s="17">
        <f t="shared" si="110"/>
        <v>0</v>
      </c>
      <c r="M169" s="17">
        <f t="shared" si="111"/>
        <v>0</v>
      </c>
      <c r="N169" s="17">
        <f t="shared" si="155"/>
        <v>0</v>
      </c>
      <c r="O169" s="17">
        <f t="shared" si="113"/>
        <v>0</v>
      </c>
      <c r="P169" s="17">
        <f t="shared" si="114"/>
        <v>0</v>
      </c>
      <c r="Q169" s="17">
        <f t="shared" si="115"/>
        <v>0</v>
      </c>
      <c r="R169" s="17">
        <f t="shared" si="116"/>
        <v>0</v>
      </c>
      <c r="S169" s="17">
        <f t="shared" si="117"/>
        <v>0</v>
      </c>
      <c r="T169" s="17">
        <f t="shared" si="118"/>
        <v>0</v>
      </c>
      <c r="U169" s="17">
        <f t="shared" si="119"/>
        <v>0</v>
      </c>
      <c r="V169" s="17">
        <f t="shared" si="120"/>
        <v>0</v>
      </c>
      <c r="W169" s="17">
        <f t="shared" si="121"/>
        <v>0</v>
      </c>
      <c r="X169" s="17">
        <f t="shared" si="167"/>
        <v>0</v>
      </c>
      <c r="Y169" s="17">
        <f t="shared" si="123"/>
        <v>0</v>
      </c>
      <c r="Z169" s="17">
        <f t="shared" si="124"/>
        <v>0</v>
      </c>
      <c r="AA169" s="17">
        <f t="shared" si="125"/>
        <v>0</v>
      </c>
      <c r="AB169" s="18">
        <f t="shared" si="126"/>
        <v>13.902723839782864</v>
      </c>
      <c r="AC169" s="18">
        <f t="shared" si="157"/>
        <v>13.902723839782864</v>
      </c>
      <c r="AD169" s="18">
        <f t="shared" si="128"/>
        <v>13.902723839782864</v>
      </c>
      <c r="AE169" s="18">
        <f t="shared" si="129"/>
        <v>13.902723839782864</v>
      </c>
      <c r="AF169" s="18">
        <f t="shared" si="130"/>
        <v>13.902723839782864</v>
      </c>
      <c r="AG169" s="18">
        <f t="shared" si="131"/>
        <v>13.902723839782864</v>
      </c>
      <c r="AH169" s="18">
        <f t="shared" si="132"/>
        <v>13.902723839782864</v>
      </c>
      <c r="AI169" s="18">
        <f t="shared" si="133"/>
        <v>13.902723839782864</v>
      </c>
      <c r="AJ169" s="18">
        <f t="shared" si="134"/>
        <v>13.902723839782864</v>
      </c>
      <c r="AK169" s="18">
        <f t="shared" si="135"/>
        <v>13.902723839782864</v>
      </c>
      <c r="AL169" s="18">
        <f t="shared" si="136"/>
        <v>13.902723839782652</v>
      </c>
      <c r="AM169" s="18">
        <f t="shared" si="137"/>
        <v>13.902723839782864</v>
      </c>
      <c r="AN169" s="18">
        <f t="shared" si="138"/>
        <v>13.902723839782864</v>
      </c>
      <c r="AO169" s="18">
        <f t="shared" si="139"/>
        <v>13.902723839782864</v>
      </c>
      <c r="AP169" s="18">
        <f t="shared" si="140"/>
        <v>13.902723839782864</v>
      </c>
      <c r="AQ169" s="18">
        <f t="shared" si="141"/>
        <v>13.902723839782864</v>
      </c>
      <c r="AR169" s="18">
        <f t="shared" si="168"/>
        <v>13.902723839782864</v>
      </c>
      <c r="AS169" s="18">
        <f t="shared" si="166"/>
        <v>13.902723839782864</v>
      </c>
      <c r="AT169" s="18">
        <f t="shared" si="165"/>
        <v>13.902723839782864</v>
      </c>
      <c r="AU169" s="18">
        <f t="shared" si="164"/>
        <v>13.902723839782864</v>
      </c>
      <c r="AV169" s="18"/>
    </row>
    <row r="170" spans="1:48" x14ac:dyDescent="0.2">
      <c r="A170" s="68" t="s">
        <v>14</v>
      </c>
      <c r="B170" s="111">
        <v>20</v>
      </c>
      <c r="C170" s="21">
        <f>'[1]hypothetical grid'!AV21</f>
        <v>0</v>
      </c>
      <c r="D170" s="21">
        <f t="shared" si="153"/>
        <v>4215.91</v>
      </c>
      <c r="E170" s="22">
        <f>'[1]hypothetical grid'!BB21</f>
        <v>60</v>
      </c>
      <c r="F170" s="21">
        <f t="shared" si="154"/>
        <v>7140</v>
      </c>
      <c r="G170" s="21">
        <f t="shared" si="162"/>
        <v>1053.9775</v>
      </c>
      <c r="H170" s="17">
        <f t="shared" si="107"/>
        <v>0</v>
      </c>
      <c r="I170" s="17">
        <f t="shared" si="163"/>
        <v>0</v>
      </c>
      <c r="J170" s="17">
        <f t="shared" si="108"/>
        <v>0</v>
      </c>
      <c r="K170" s="17">
        <f t="shared" si="109"/>
        <v>0</v>
      </c>
      <c r="L170" s="17">
        <f t="shared" si="110"/>
        <v>0</v>
      </c>
      <c r="M170" s="17">
        <f t="shared" si="111"/>
        <v>0</v>
      </c>
      <c r="N170" s="17">
        <f t="shared" si="155"/>
        <v>0</v>
      </c>
      <c r="O170" s="17">
        <f t="shared" si="113"/>
        <v>0</v>
      </c>
      <c r="P170" s="17">
        <f t="shared" si="114"/>
        <v>0</v>
      </c>
      <c r="Q170" s="17">
        <f t="shared" si="115"/>
        <v>0</v>
      </c>
      <c r="R170" s="17">
        <f t="shared" si="116"/>
        <v>0</v>
      </c>
      <c r="S170" s="17">
        <f t="shared" si="117"/>
        <v>0</v>
      </c>
      <c r="T170" s="17">
        <f t="shared" si="118"/>
        <v>0</v>
      </c>
      <c r="U170" s="17">
        <f t="shared" si="119"/>
        <v>0</v>
      </c>
      <c r="V170" s="17">
        <f t="shared" si="120"/>
        <v>0</v>
      </c>
      <c r="W170" s="17">
        <f t="shared" si="121"/>
        <v>0</v>
      </c>
      <c r="X170" s="17">
        <f t="shared" si="167"/>
        <v>0</v>
      </c>
      <c r="Y170" s="17">
        <f t="shared" si="123"/>
        <v>0</v>
      </c>
      <c r="Z170" s="17">
        <f t="shared" si="124"/>
        <v>0</v>
      </c>
      <c r="AA170" s="17">
        <f t="shared" si="125"/>
        <v>0</v>
      </c>
      <c r="AB170" s="18">
        <f t="shared" si="126"/>
        <v>12.872892444243393</v>
      </c>
      <c r="AC170" s="18">
        <f t="shared" si="157"/>
        <v>12.872892444243393</v>
      </c>
      <c r="AD170" s="18">
        <f t="shared" si="128"/>
        <v>12.872892444243393</v>
      </c>
      <c r="AE170" s="18">
        <f t="shared" si="129"/>
        <v>12.872892444243393</v>
      </c>
      <c r="AF170" s="18">
        <f t="shared" si="130"/>
        <v>12.872892444243393</v>
      </c>
      <c r="AG170" s="18">
        <f t="shared" si="131"/>
        <v>12.872892444243393</v>
      </c>
      <c r="AH170" s="18">
        <f t="shared" si="132"/>
        <v>12.872892444243393</v>
      </c>
      <c r="AI170" s="18">
        <f t="shared" si="133"/>
        <v>12.872892444243393</v>
      </c>
      <c r="AJ170" s="18">
        <f t="shared" si="134"/>
        <v>12.872892444243393</v>
      </c>
      <c r="AK170" s="18">
        <f t="shared" si="135"/>
        <v>12.872892444243197</v>
      </c>
      <c r="AL170" s="18">
        <f t="shared" si="136"/>
        <v>12.872892444243393</v>
      </c>
      <c r="AM170" s="18">
        <f t="shared" si="137"/>
        <v>12.872892444243393</v>
      </c>
      <c r="AN170" s="18">
        <f t="shared" si="138"/>
        <v>12.872892444243393</v>
      </c>
      <c r="AO170" s="18">
        <f t="shared" si="139"/>
        <v>12.872892444243393</v>
      </c>
      <c r="AP170" s="18">
        <f t="shared" si="140"/>
        <v>12.872892444243393</v>
      </c>
      <c r="AQ170" s="18">
        <f t="shared" si="141"/>
        <v>12.872892444243393</v>
      </c>
      <c r="AR170" s="18">
        <f t="shared" si="168"/>
        <v>12.872892444243393</v>
      </c>
      <c r="AS170" s="18">
        <f t="shared" si="166"/>
        <v>12.872892444243393</v>
      </c>
      <c r="AT170" s="18">
        <f t="shared" si="165"/>
        <v>12.872892444243393</v>
      </c>
      <c r="AU170" s="18">
        <f t="shared" si="164"/>
        <v>12.872892444243588</v>
      </c>
      <c r="AV170" s="18"/>
    </row>
    <row r="171" spans="1:48" x14ac:dyDescent="0.2">
      <c r="A171" s="68" t="s">
        <v>14</v>
      </c>
      <c r="B171" s="104">
        <v>21</v>
      </c>
      <c r="C171" s="21">
        <f>'[1]hypothetical grid'!AV22</f>
        <v>0</v>
      </c>
      <c r="D171" s="22">
        <f t="shared" si="153"/>
        <v>4215.91</v>
      </c>
      <c r="E171" s="22">
        <f>'[1]hypothetical grid'!BB22</f>
        <v>60</v>
      </c>
      <c r="F171" s="22">
        <f t="shared" si="154"/>
        <v>7200</v>
      </c>
      <c r="G171" s="22">
        <f t="shared" si="162"/>
        <v>1053.9775</v>
      </c>
      <c r="H171" s="17">
        <f t="shared" si="107"/>
        <v>0</v>
      </c>
      <c r="I171" s="17">
        <f t="shared" si="163"/>
        <v>0</v>
      </c>
      <c r="J171" s="17">
        <f t="shared" si="108"/>
        <v>0</v>
      </c>
      <c r="K171" s="17">
        <f t="shared" si="109"/>
        <v>0</v>
      </c>
      <c r="L171" s="17">
        <f t="shared" si="110"/>
        <v>0</v>
      </c>
      <c r="M171" s="17">
        <f t="shared" si="111"/>
        <v>0</v>
      </c>
      <c r="N171" s="17">
        <f t="shared" si="155"/>
        <v>0</v>
      </c>
      <c r="O171" s="17">
        <f t="shared" si="113"/>
        <v>0</v>
      </c>
      <c r="P171" s="17">
        <f t="shared" si="114"/>
        <v>0</v>
      </c>
      <c r="Q171" s="17">
        <f t="shared" si="115"/>
        <v>0</v>
      </c>
      <c r="R171" s="17">
        <f t="shared" si="116"/>
        <v>0</v>
      </c>
      <c r="S171" s="17">
        <f t="shared" si="117"/>
        <v>0</v>
      </c>
      <c r="T171" s="17">
        <f t="shared" si="118"/>
        <v>0</v>
      </c>
      <c r="U171" s="17">
        <f t="shared" si="119"/>
        <v>0</v>
      </c>
      <c r="V171" s="17">
        <f t="shared" si="120"/>
        <v>0</v>
      </c>
      <c r="W171" s="17">
        <f t="shared" si="121"/>
        <v>0</v>
      </c>
      <c r="X171" s="17">
        <f t="shared" si="167"/>
        <v>0</v>
      </c>
      <c r="Y171" s="17">
        <f t="shared" si="123"/>
        <v>0</v>
      </c>
      <c r="Z171" s="17">
        <f t="shared" si="124"/>
        <v>0</v>
      </c>
      <c r="AA171" s="17">
        <f t="shared" si="125"/>
        <v>0</v>
      </c>
      <c r="AB171" s="18">
        <f t="shared" si="126"/>
        <v>11.919344855780919</v>
      </c>
      <c r="AC171" s="18">
        <f t="shared" si="157"/>
        <v>11.919344855780919</v>
      </c>
      <c r="AD171" s="18">
        <f t="shared" si="128"/>
        <v>11.919344855780919</v>
      </c>
      <c r="AE171" s="18">
        <f t="shared" si="129"/>
        <v>11.919344855780919</v>
      </c>
      <c r="AF171" s="18">
        <f t="shared" si="130"/>
        <v>11.919344855780919</v>
      </c>
      <c r="AG171" s="18">
        <f t="shared" si="131"/>
        <v>11.919344855780919</v>
      </c>
      <c r="AH171" s="18">
        <f t="shared" si="132"/>
        <v>11.919344855780919</v>
      </c>
      <c r="AI171" s="18">
        <f t="shared" si="133"/>
        <v>11.919344855780919</v>
      </c>
      <c r="AJ171" s="18">
        <f t="shared" si="134"/>
        <v>11.919344855780738</v>
      </c>
      <c r="AK171" s="18">
        <f t="shared" si="135"/>
        <v>11.919344855780919</v>
      </c>
      <c r="AL171" s="18">
        <f t="shared" si="136"/>
        <v>11.919344855780919</v>
      </c>
      <c r="AM171" s="18">
        <f t="shared" si="137"/>
        <v>11.919344855780919</v>
      </c>
      <c r="AN171" s="18">
        <f t="shared" si="138"/>
        <v>11.919344855780919</v>
      </c>
      <c r="AO171" s="18">
        <f t="shared" si="139"/>
        <v>11.919344855780919</v>
      </c>
      <c r="AP171" s="18">
        <f t="shared" si="140"/>
        <v>11.919344855780919</v>
      </c>
      <c r="AQ171" s="18">
        <f t="shared" si="141"/>
        <v>11.919344855780919</v>
      </c>
      <c r="AR171" s="18">
        <f t="shared" si="168"/>
        <v>11.919344855780919</v>
      </c>
      <c r="AS171" s="18">
        <f t="shared" si="166"/>
        <v>11.919344855780919</v>
      </c>
      <c r="AT171" s="18">
        <f t="shared" si="165"/>
        <v>11.9193448557811</v>
      </c>
      <c r="AU171" s="18">
        <f t="shared" si="164"/>
        <v>11.9193448557811</v>
      </c>
      <c r="AV171" s="18"/>
    </row>
    <row r="172" spans="1:48" x14ac:dyDescent="0.2">
      <c r="A172" s="68" t="s">
        <v>14</v>
      </c>
      <c r="B172" s="104">
        <v>22</v>
      </c>
      <c r="C172" s="21">
        <f>'[1]hypothetical grid'!AV23</f>
        <v>0</v>
      </c>
      <c r="D172" s="22">
        <f t="shared" si="153"/>
        <v>4215.91</v>
      </c>
      <c r="E172" s="22">
        <f>'[1]hypothetical grid'!BB23</f>
        <v>60</v>
      </c>
      <c r="F172" s="22">
        <f t="shared" si="154"/>
        <v>7260</v>
      </c>
      <c r="G172" s="22">
        <f t="shared" si="162"/>
        <v>1053.9775</v>
      </c>
      <c r="H172" s="17">
        <f t="shared" si="107"/>
        <v>0</v>
      </c>
      <c r="I172" s="17">
        <f t="shared" si="163"/>
        <v>0</v>
      </c>
      <c r="J172" s="17">
        <f t="shared" si="108"/>
        <v>0</v>
      </c>
      <c r="K172" s="17">
        <f t="shared" si="109"/>
        <v>0</v>
      </c>
      <c r="L172" s="17">
        <f t="shared" si="110"/>
        <v>0</v>
      </c>
      <c r="M172" s="17">
        <f t="shared" si="111"/>
        <v>0</v>
      </c>
      <c r="N172" s="17">
        <f t="shared" si="155"/>
        <v>0</v>
      </c>
      <c r="O172" s="17">
        <f t="shared" si="113"/>
        <v>0</v>
      </c>
      <c r="P172" s="17">
        <f t="shared" si="114"/>
        <v>0</v>
      </c>
      <c r="Q172" s="17">
        <f t="shared" si="115"/>
        <v>0</v>
      </c>
      <c r="R172" s="17">
        <f t="shared" si="116"/>
        <v>0</v>
      </c>
      <c r="S172" s="17">
        <f t="shared" si="117"/>
        <v>0</v>
      </c>
      <c r="T172" s="17">
        <f t="shared" si="118"/>
        <v>0</v>
      </c>
      <c r="U172" s="17">
        <f t="shared" si="119"/>
        <v>0</v>
      </c>
      <c r="V172" s="17">
        <f t="shared" si="120"/>
        <v>0</v>
      </c>
      <c r="W172" s="17">
        <f t="shared" si="121"/>
        <v>0</v>
      </c>
      <c r="X172" s="17">
        <f t="shared" si="167"/>
        <v>0</v>
      </c>
      <c r="Y172" s="17">
        <f t="shared" si="123"/>
        <v>0</v>
      </c>
      <c r="Z172" s="17">
        <f t="shared" si="124"/>
        <v>0</v>
      </c>
      <c r="AA172" s="17">
        <f t="shared" si="125"/>
        <v>0</v>
      </c>
      <c r="AB172" s="18">
        <f t="shared" si="126"/>
        <v>11.036430422019368</v>
      </c>
      <c r="AC172" s="18">
        <f t="shared" si="157"/>
        <v>11.036430422019368</v>
      </c>
      <c r="AD172" s="18">
        <f t="shared" si="128"/>
        <v>11.036430422019368</v>
      </c>
      <c r="AE172" s="18">
        <f t="shared" si="129"/>
        <v>11.036430422019368</v>
      </c>
      <c r="AF172" s="18">
        <f t="shared" si="130"/>
        <v>11.036430422019368</v>
      </c>
      <c r="AG172" s="18">
        <f t="shared" si="131"/>
        <v>11.036430422019368</v>
      </c>
      <c r="AH172" s="18">
        <f t="shared" si="132"/>
        <v>11.036430422019368</v>
      </c>
      <c r="AI172" s="18">
        <f t="shared" si="133"/>
        <v>11.036430422019199</v>
      </c>
      <c r="AJ172" s="18">
        <f t="shared" si="134"/>
        <v>11.036430422019368</v>
      </c>
      <c r="AK172" s="18">
        <f t="shared" si="135"/>
        <v>11.036430422019368</v>
      </c>
      <c r="AL172" s="18">
        <f t="shared" si="136"/>
        <v>11.036430422019368</v>
      </c>
      <c r="AM172" s="18">
        <f t="shared" si="137"/>
        <v>11.036430422019368</v>
      </c>
      <c r="AN172" s="18">
        <f t="shared" si="138"/>
        <v>11.036430422019368</v>
      </c>
      <c r="AO172" s="18">
        <f t="shared" si="139"/>
        <v>11.036430422019368</v>
      </c>
      <c r="AP172" s="18">
        <f t="shared" si="140"/>
        <v>11.036430422019368</v>
      </c>
      <c r="AQ172" s="18">
        <f t="shared" si="141"/>
        <v>11.036430422019368</v>
      </c>
      <c r="AR172" s="18">
        <f t="shared" si="168"/>
        <v>11.036430422019368</v>
      </c>
      <c r="AS172" s="18">
        <f t="shared" si="166"/>
        <v>11.036430422019535</v>
      </c>
      <c r="AT172" s="18">
        <f t="shared" si="165"/>
        <v>11.036430422019535</v>
      </c>
      <c r="AU172" s="18">
        <f t="shared" si="164"/>
        <v>8.5838903282372581</v>
      </c>
      <c r="AV172" s="18"/>
    </row>
    <row r="173" spans="1:48" x14ac:dyDescent="0.2">
      <c r="A173" s="68" t="s">
        <v>14</v>
      </c>
      <c r="B173" s="104">
        <v>23</v>
      </c>
      <c r="C173" s="21">
        <f>'[1]hypothetical grid'!AV24</f>
        <v>0</v>
      </c>
      <c r="D173" s="22">
        <f t="shared" si="153"/>
        <v>4215.91</v>
      </c>
      <c r="E173" s="22">
        <f>'[1]hypothetical grid'!BB24</f>
        <v>60</v>
      </c>
      <c r="F173" s="22">
        <f t="shared" si="154"/>
        <v>7320</v>
      </c>
      <c r="G173" s="22">
        <f t="shared" si="162"/>
        <v>1053.9775</v>
      </c>
      <c r="H173" s="17">
        <f t="shared" si="107"/>
        <v>0</v>
      </c>
      <c r="I173" s="17">
        <f t="shared" si="163"/>
        <v>0</v>
      </c>
      <c r="J173" s="17">
        <f t="shared" si="108"/>
        <v>0</v>
      </c>
      <c r="K173" s="17">
        <f t="shared" si="109"/>
        <v>0</v>
      </c>
      <c r="L173" s="17">
        <f t="shared" si="110"/>
        <v>0</v>
      </c>
      <c r="M173" s="17">
        <f t="shared" si="111"/>
        <v>0</v>
      </c>
      <c r="N173" s="17">
        <f t="shared" si="155"/>
        <v>0</v>
      </c>
      <c r="O173" s="17">
        <f t="shared" si="113"/>
        <v>0</v>
      </c>
      <c r="P173" s="17">
        <f t="shared" si="114"/>
        <v>0</v>
      </c>
      <c r="Q173" s="17">
        <f t="shared" si="115"/>
        <v>0</v>
      </c>
      <c r="R173" s="17">
        <f t="shared" si="116"/>
        <v>0</v>
      </c>
      <c r="S173" s="17">
        <f t="shared" si="117"/>
        <v>0</v>
      </c>
      <c r="T173" s="17">
        <f t="shared" si="118"/>
        <v>0</v>
      </c>
      <c r="U173" s="17">
        <f t="shared" si="119"/>
        <v>0</v>
      </c>
      <c r="V173" s="17">
        <f t="shared" si="120"/>
        <v>0</v>
      </c>
      <c r="W173" s="17">
        <f t="shared" si="121"/>
        <v>0</v>
      </c>
      <c r="X173" s="17">
        <f t="shared" si="167"/>
        <v>0</v>
      </c>
      <c r="Y173" s="17">
        <f t="shared" si="123"/>
        <v>0</v>
      </c>
      <c r="Z173" s="17">
        <f t="shared" si="124"/>
        <v>0</v>
      </c>
      <c r="AA173" s="17">
        <f t="shared" si="125"/>
        <v>0</v>
      </c>
      <c r="AB173" s="18">
        <f t="shared" si="126"/>
        <v>10.21891705742534</v>
      </c>
      <c r="AC173" s="18">
        <f t="shared" si="157"/>
        <v>10.21891705742534</v>
      </c>
      <c r="AD173" s="18">
        <f t="shared" si="128"/>
        <v>10.21891705742534</v>
      </c>
      <c r="AE173" s="18">
        <f t="shared" si="129"/>
        <v>10.21891705742534</v>
      </c>
      <c r="AF173" s="18">
        <f t="shared" si="130"/>
        <v>10.21891705742534</v>
      </c>
      <c r="AG173" s="18">
        <f t="shared" si="131"/>
        <v>10.21891705742534</v>
      </c>
      <c r="AH173" s="18">
        <f t="shared" si="132"/>
        <v>10.218917057425186</v>
      </c>
      <c r="AI173" s="18">
        <f t="shared" si="133"/>
        <v>10.21891705742534</v>
      </c>
      <c r="AJ173" s="18">
        <f t="shared" si="134"/>
        <v>10.21891705742534</v>
      </c>
      <c r="AK173" s="18">
        <f t="shared" si="135"/>
        <v>10.21891705742534</v>
      </c>
      <c r="AL173" s="18">
        <f t="shared" si="136"/>
        <v>10.21891705742534</v>
      </c>
      <c r="AM173" s="18">
        <f t="shared" si="137"/>
        <v>10.21891705742534</v>
      </c>
      <c r="AN173" s="18">
        <f t="shared" si="138"/>
        <v>10.21891705742534</v>
      </c>
      <c r="AO173" s="18">
        <f t="shared" si="139"/>
        <v>10.21891705742534</v>
      </c>
      <c r="AP173" s="18">
        <f t="shared" si="140"/>
        <v>10.21891705742534</v>
      </c>
      <c r="AQ173" s="18">
        <f t="shared" si="141"/>
        <v>10.21891705742534</v>
      </c>
      <c r="AR173" s="18">
        <f t="shared" si="168"/>
        <v>10.218917057425495</v>
      </c>
      <c r="AS173" s="18">
        <f t="shared" si="166"/>
        <v>10.218917057425495</v>
      </c>
      <c r="AT173" s="18">
        <f t="shared" si="165"/>
        <v>7.9480466002196835</v>
      </c>
      <c r="AU173" s="18">
        <f t="shared" si="164"/>
        <v>7.9480466002196835</v>
      </c>
      <c r="AV173" s="18"/>
    </row>
    <row r="174" spans="1:48" x14ac:dyDescent="0.2">
      <c r="A174" s="68" t="s">
        <v>14</v>
      </c>
      <c r="B174" s="104">
        <v>24</v>
      </c>
      <c r="C174" s="21">
        <v>0</v>
      </c>
      <c r="D174" s="22">
        <f t="shared" si="153"/>
        <v>4215.91</v>
      </c>
      <c r="E174" s="22">
        <f>'[1]hypothetical grid'!BB25</f>
        <v>60</v>
      </c>
      <c r="F174" s="22">
        <f t="shared" si="154"/>
        <v>7380</v>
      </c>
      <c r="G174" s="22">
        <f t="shared" si="162"/>
        <v>1053.9775</v>
      </c>
      <c r="H174" s="17">
        <f t="shared" si="107"/>
        <v>0</v>
      </c>
      <c r="I174" s="17">
        <f t="shared" si="163"/>
        <v>0</v>
      </c>
      <c r="J174" s="17">
        <f t="shared" si="108"/>
        <v>0</v>
      </c>
      <c r="K174" s="17">
        <f t="shared" si="109"/>
        <v>0</v>
      </c>
      <c r="L174" s="17">
        <f t="shared" si="110"/>
        <v>0</v>
      </c>
      <c r="M174" s="17">
        <f t="shared" si="111"/>
        <v>0</v>
      </c>
      <c r="N174" s="17">
        <f t="shared" si="155"/>
        <v>0</v>
      </c>
      <c r="O174" s="17">
        <f t="shared" si="113"/>
        <v>0</v>
      </c>
      <c r="P174" s="17">
        <f t="shared" si="114"/>
        <v>0</v>
      </c>
      <c r="Q174" s="17">
        <f t="shared" si="115"/>
        <v>0</v>
      </c>
      <c r="R174" s="17">
        <f t="shared" si="116"/>
        <v>0</v>
      </c>
      <c r="S174" s="17">
        <f t="shared" si="117"/>
        <v>0</v>
      </c>
      <c r="T174" s="17">
        <f t="shared" si="118"/>
        <v>0</v>
      </c>
      <c r="U174" s="17">
        <f t="shared" si="119"/>
        <v>0</v>
      </c>
      <c r="V174" s="17">
        <f t="shared" si="120"/>
        <v>0</v>
      </c>
      <c r="W174" s="17">
        <f t="shared" si="121"/>
        <v>0</v>
      </c>
      <c r="X174" s="17">
        <f t="shared" si="167"/>
        <v>0</v>
      </c>
      <c r="Y174" s="17">
        <f t="shared" si="123"/>
        <v>0</v>
      </c>
      <c r="Z174" s="17">
        <f t="shared" si="124"/>
        <v>0</v>
      </c>
      <c r="AA174" s="17">
        <f t="shared" si="125"/>
        <v>0</v>
      </c>
      <c r="AB174" s="18">
        <f t="shared" si="126"/>
        <v>9.4619602383567969</v>
      </c>
      <c r="AC174" s="18">
        <f t="shared" si="157"/>
        <v>9.4619602383567969</v>
      </c>
      <c r="AD174" s="18">
        <f t="shared" si="128"/>
        <v>9.4619602383567969</v>
      </c>
      <c r="AE174" s="18">
        <f t="shared" si="129"/>
        <v>9.4619602383567969</v>
      </c>
      <c r="AF174" s="18">
        <f t="shared" si="130"/>
        <v>9.4619602383567969</v>
      </c>
      <c r="AG174" s="18">
        <f t="shared" si="131"/>
        <v>9.461960238356653</v>
      </c>
      <c r="AH174" s="18">
        <f t="shared" si="132"/>
        <v>9.4619602383567969</v>
      </c>
      <c r="AI174" s="18">
        <f t="shared" si="133"/>
        <v>9.4619602383567969</v>
      </c>
      <c r="AJ174" s="18">
        <f t="shared" si="134"/>
        <v>9.4619602383567969</v>
      </c>
      <c r="AK174" s="18">
        <f t="shared" si="135"/>
        <v>9.4619602383567969</v>
      </c>
      <c r="AL174" s="18">
        <f t="shared" si="136"/>
        <v>9.4619602383567969</v>
      </c>
      <c r="AM174" s="18">
        <f t="shared" si="137"/>
        <v>9.4619602383567969</v>
      </c>
      <c r="AN174" s="18">
        <f t="shared" si="138"/>
        <v>9.4619602383567969</v>
      </c>
      <c r="AO174" s="18">
        <f t="shared" si="139"/>
        <v>9.4619602383567969</v>
      </c>
      <c r="AP174" s="18">
        <f t="shared" si="140"/>
        <v>9.4619602383567969</v>
      </c>
      <c r="AQ174" s="18">
        <f t="shared" si="141"/>
        <v>9.461960238356939</v>
      </c>
      <c r="AR174" s="18">
        <f t="shared" si="168"/>
        <v>9.461960238356939</v>
      </c>
      <c r="AS174" s="18">
        <f t="shared" si="166"/>
        <v>7.3593024076108176</v>
      </c>
      <c r="AT174" s="18">
        <f t="shared" si="165"/>
        <v>7.3593024076108176</v>
      </c>
      <c r="AU174" s="18">
        <f t="shared" si="164"/>
        <v>7.3593024076108176</v>
      </c>
      <c r="AV174" s="18"/>
    </row>
    <row r="175" spans="1:48" x14ac:dyDescent="0.2">
      <c r="A175" s="68" t="s">
        <v>14</v>
      </c>
      <c r="B175" s="104">
        <v>25</v>
      </c>
      <c r="C175" s="22"/>
      <c r="D175" s="22">
        <f t="shared" si="153"/>
        <v>4215.91</v>
      </c>
      <c r="E175" s="22">
        <f>'[1]hypothetical grid'!BB26</f>
        <v>60</v>
      </c>
      <c r="F175" s="22">
        <f t="shared" si="154"/>
        <v>7440</v>
      </c>
      <c r="G175" s="22">
        <f t="shared" si="162"/>
        <v>1053.9775</v>
      </c>
      <c r="H175" s="17">
        <f t="shared" si="107"/>
        <v>0</v>
      </c>
      <c r="I175" s="17">
        <f t="shared" si="163"/>
        <v>0</v>
      </c>
      <c r="J175" s="17">
        <f t="shared" si="108"/>
        <v>0</v>
      </c>
      <c r="K175" s="17">
        <f t="shared" si="109"/>
        <v>0</v>
      </c>
      <c r="L175" s="17">
        <f t="shared" si="110"/>
        <v>0</v>
      </c>
      <c r="M175" s="17">
        <f t="shared" si="111"/>
        <v>0</v>
      </c>
      <c r="N175" s="17">
        <f>$C181/(1.08)^$B175</f>
        <v>0</v>
      </c>
      <c r="O175" s="17">
        <f t="shared" si="113"/>
        <v>0</v>
      </c>
      <c r="P175" s="17">
        <f t="shared" si="114"/>
        <v>0</v>
      </c>
      <c r="Q175" s="17">
        <f t="shared" si="115"/>
        <v>0</v>
      </c>
      <c r="R175" s="17">
        <f t="shared" si="116"/>
        <v>0</v>
      </c>
      <c r="S175" s="17">
        <f t="shared" si="117"/>
        <v>0</v>
      </c>
      <c r="T175" s="17">
        <f t="shared" si="118"/>
        <v>0</v>
      </c>
      <c r="U175" s="17">
        <f t="shared" si="119"/>
        <v>0</v>
      </c>
      <c r="V175" s="17">
        <f t="shared" si="120"/>
        <v>0</v>
      </c>
      <c r="W175" s="17">
        <f t="shared" si="121"/>
        <v>0</v>
      </c>
      <c r="X175" s="17">
        <f t="shared" si="167"/>
        <v>0</v>
      </c>
      <c r="Y175" s="17">
        <f t="shared" si="123"/>
        <v>0</v>
      </c>
      <c r="Z175" s="17">
        <f t="shared" si="124"/>
        <v>0</v>
      </c>
      <c r="AA175" s="17">
        <f t="shared" si="125"/>
        <v>0</v>
      </c>
      <c r="AB175" s="18">
        <f t="shared" si="126"/>
        <v>8.7610742947748097</v>
      </c>
      <c r="AC175" s="18">
        <f t="shared" si="157"/>
        <v>8.7610742947748097</v>
      </c>
      <c r="AD175" s="18">
        <f t="shared" si="128"/>
        <v>8.7610742947748097</v>
      </c>
      <c r="AE175" s="18">
        <f t="shared" si="129"/>
        <v>8.7610742947748097</v>
      </c>
      <c r="AF175" s="18">
        <f t="shared" si="130"/>
        <v>8.7610742947746765</v>
      </c>
      <c r="AG175" s="18">
        <f t="shared" si="131"/>
        <v>8.7610742947748097</v>
      </c>
      <c r="AH175" s="18">
        <f t="shared" si="132"/>
        <v>8.7610742947748097</v>
      </c>
      <c r="AI175" s="18">
        <f t="shared" si="133"/>
        <v>8.7610742947748097</v>
      </c>
      <c r="AJ175" s="18">
        <f t="shared" si="134"/>
        <v>8.7610742947748097</v>
      </c>
      <c r="AK175" s="18">
        <f t="shared" si="135"/>
        <v>8.7610742947748097</v>
      </c>
      <c r="AL175" s="18">
        <f t="shared" si="136"/>
        <v>8.7610742947748097</v>
      </c>
      <c r="AM175" s="18">
        <f t="shared" si="137"/>
        <v>8.7610742947748097</v>
      </c>
      <c r="AN175" s="18">
        <f t="shared" si="138"/>
        <v>8.7610742947748097</v>
      </c>
      <c r="AO175" s="18">
        <f t="shared" si="139"/>
        <v>8.7610742947748097</v>
      </c>
      <c r="AP175" s="18">
        <f t="shared" si="140"/>
        <v>8.7610742947749429</v>
      </c>
      <c r="AQ175" s="18">
        <f t="shared" si="141"/>
        <v>8.7610742947749429</v>
      </c>
      <c r="AR175" s="18">
        <f t="shared" si="168"/>
        <v>6.814168895935941</v>
      </c>
      <c r="AS175" s="18">
        <f t="shared" si="166"/>
        <v>6.814168895935941</v>
      </c>
      <c r="AT175" s="18">
        <f t="shared" si="165"/>
        <v>6.814168895935941</v>
      </c>
      <c r="AU175" s="18">
        <f t="shared" si="164"/>
        <v>6.8141688959360076</v>
      </c>
      <c r="AV175" s="18"/>
    </row>
    <row r="176" spans="1:48" x14ac:dyDescent="0.2">
      <c r="A176" s="68" t="s">
        <v>14</v>
      </c>
      <c r="B176" s="104">
        <v>26</v>
      </c>
      <c r="C176" s="22"/>
      <c r="D176" s="22">
        <f t="shared" si="153"/>
        <v>4215.91</v>
      </c>
      <c r="E176" s="22">
        <f>'[1]hypothetical grid'!BB27</f>
        <v>60</v>
      </c>
      <c r="F176" s="22">
        <f t="shared" si="154"/>
        <v>7500</v>
      </c>
      <c r="G176" s="22">
        <f t="shared" si="162"/>
        <v>1053.9775</v>
      </c>
      <c r="H176" s="17">
        <f t="shared" ref="H176:H190" si="169">$C176/(1.08)^$B176</f>
        <v>0</v>
      </c>
      <c r="I176" s="17">
        <f t="shared" si="163"/>
        <v>0</v>
      </c>
      <c r="J176" s="17">
        <f t="shared" ref="J176:J190" si="170">$C178/(1.08)^$B176</f>
        <v>0</v>
      </c>
      <c r="K176" s="17">
        <f t="shared" ref="K176:K190" si="171">$C179/(1.08)^$B176</f>
        <v>0</v>
      </c>
      <c r="L176" s="17">
        <f t="shared" ref="L176:L190" si="172">$C180/(1.08)^$B176</f>
        <v>0</v>
      </c>
      <c r="M176" s="17">
        <f t="shared" ref="M176:M190" si="173">$C181/(1.08)^$B176</f>
        <v>0</v>
      </c>
      <c r="N176" s="17">
        <f t="shared" ref="N176:N190" si="174">$C182/(1.08)^$B176</f>
        <v>0</v>
      </c>
      <c r="O176" s="17">
        <f t="shared" ref="O176:O190" si="175">$C183/(1.08)^$B176</f>
        <v>0</v>
      </c>
      <c r="P176" s="17">
        <f t="shared" ref="P176:P190" si="176">$C184/(1.08)^$B176</f>
        <v>0</v>
      </c>
      <c r="Q176" s="17">
        <f t="shared" ref="Q176:Q190" si="177">$C185/(1.08)^$B176</f>
        <v>0</v>
      </c>
      <c r="R176" s="17">
        <f t="shared" ref="R176:R190" si="178">$C186/(1.08)^$B176</f>
        <v>0</v>
      </c>
      <c r="S176" s="17">
        <f t="shared" ref="S176:S190" si="179">$C187/(1.08)^$B176</f>
        <v>0</v>
      </c>
      <c r="T176" s="17">
        <f t="shared" ref="T176:T190" si="180">$C188/(1.08)^$B176</f>
        <v>0</v>
      </c>
      <c r="U176" s="17">
        <f t="shared" ref="U176:U190" si="181">$C189/(1.08)^$B176</f>
        <v>0</v>
      </c>
      <c r="V176" s="17">
        <f t="shared" ref="V176:V190" si="182">$C190/(1.08)^$B176</f>
        <v>0</v>
      </c>
      <c r="W176" s="17">
        <f t="shared" ref="W176:W190" si="183">$C191/(1.08)^$B176</f>
        <v>0</v>
      </c>
      <c r="X176" s="17">
        <f t="shared" si="167"/>
        <v>0</v>
      </c>
      <c r="Y176" s="17">
        <f t="shared" ref="Y176:Y190" si="184">$C193/(1.08)^$B176</f>
        <v>0</v>
      </c>
      <c r="Z176" s="17">
        <f t="shared" ref="Z176:Z190" si="185">$C194/(1.08)^$B176</f>
        <v>0</v>
      </c>
      <c r="AA176" s="17">
        <f t="shared" ref="AA176:AA190" si="186">$C195/(1.08)^$B176</f>
        <v>0</v>
      </c>
      <c r="AB176" s="18">
        <f t="shared" ref="AB176:AB190" si="187">$E176/(1.08)^$B176</f>
        <v>8.1121058284951957</v>
      </c>
      <c r="AC176" s="18">
        <f t="shared" si="157"/>
        <v>8.1121058284951957</v>
      </c>
      <c r="AD176" s="18">
        <f t="shared" ref="AD176:AD190" si="188">$E178/(1.08)^$B176</f>
        <v>8.1121058284951957</v>
      </c>
      <c r="AE176" s="18">
        <f t="shared" ref="AE176:AE190" si="189">$E179/(1.08)^$B176</f>
        <v>8.1121058284950713</v>
      </c>
      <c r="AF176" s="18">
        <f t="shared" ref="AF176:AF190" si="190">$E180/(1.08)^$B176</f>
        <v>8.1121058284951957</v>
      </c>
      <c r="AG176" s="18">
        <f t="shared" ref="AG176:AG190" si="191">$E181/(1.08)^$B176</f>
        <v>8.1121058284951957</v>
      </c>
      <c r="AH176" s="18">
        <f t="shared" ref="AH176:AH190" si="192">$E182/(1.08)^$B176</f>
        <v>8.1121058284951957</v>
      </c>
      <c r="AI176" s="18">
        <f t="shared" ref="AI176:AI190" si="193">$E183/(1.08)^$B176</f>
        <v>8.1121058284951957</v>
      </c>
      <c r="AJ176" s="18">
        <f t="shared" ref="AJ176:AJ190" si="194">$E184/(1.08)^$B176</f>
        <v>8.1121058284951957</v>
      </c>
      <c r="AK176" s="18">
        <f t="shared" ref="AK176:AK190" si="195">$E185/(1.08)^$B176</f>
        <v>8.1121058284951957</v>
      </c>
      <c r="AL176" s="18">
        <f t="shared" ref="AL176:AL190" si="196">$E186/(1.08)^$B176</f>
        <v>8.1121058284951957</v>
      </c>
      <c r="AM176" s="18">
        <f t="shared" ref="AM176:AM190" si="197">$E187/(1.08)^$B176</f>
        <v>8.1121058284951957</v>
      </c>
      <c r="AN176" s="18">
        <f t="shared" ref="AN176:AN190" si="198">$E188/(1.08)^$B176</f>
        <v>8.1121058284951957</v>
      </c>
      <c r="AO176" s="18">
        <f t="shared" ref="AO176:AO190" si="199">$E189/(1.08)^$B176</f>
        <v>8.1121058284953182</v>
      </c>
      <c r="AP176" s="18">
        <f t="shared" ref="AP176:AP190" si="200">$E190/(1.08)^$B176</f>
        <v>8.1121058284953182</v>
      </c>
      <c r="AQ176" s="18">
        <f t="shared" ref="AQ176:AQ190" si="201">$E191/(1.08)^$B176</f>
        <v>6.3094156443851315</v>
      </c>
      <c r="AR176" s="18">
        <f t="shared" si="168"/>
        <v>6.3094156443851315</v>
      </c>
      <c r="AS176" s="18">
        <f t="shared" si="166"/>
        <v>6.3094156443851315</v>
      </c>
      <c r="AT176" s="18">
        <f t="shared" si="165"/>
        <v>6.3094156443851928</v>
      </c>
      <c r="AU176" s="18">
        <f t="shared" si="164"/>
        <v>6.3094156443851928</v>
      </c>
      <c r="AV176" s="18"/>
    </row>
    <row r="177" spans="1:48" x14ac:dyDescent="0.2">
      <c r="A177" s="68" t="s">
        <v>14</v>
      </c>
      <c r="B177" s="104">
        <v>27</v>
      </c>
      <c r="C177" s="22"/>
      <c r="D177" s="22">
        <f t="shared" si="153"/>
        <v>4215.91</v>
      </c>
      <c r="E177" s="22">
        <f>'[1]hypothetical grid'!BB28</f>
        <v>60</v>
      </c>
      <c r="F177" s="22">
        <f t="shared" si="154"/>
        <v>7560</v>
      </c>
      <c r="G177" s="22">
        <f t="shared" si="162"/>
        <v>1053.9775</v>
      </c>
      <c r="H177" s="17">
        <f t="shared" si="169"/>
        <v>0</v>
      </c>
      <c r="I177" s="17">
        <f t="shared" si="163"/>
        <v>0</v>
      </c>
      <c r="J177" s="17">
        <f t="shared" si="170"/>
        <v>0</v>
      </c>
      <c r="K177" s="17">
        <f t="shared" si="171"/>
        <v>0</v>
      </c>
      <c r="L177" s="17">
        <f t="shared" si="172"/>
        <v>0</v>
      </c>
      <c r="M177" s="17">
        <f t="shared" si="173"/>
        <v>0</v>
      </c>
      <c r="N177" s="17">
        <f t="shared" si="174"/>
        <v>0</v>
      </c>
      <c r="O177" s="17">
        <f t="shared" si="175"/>
        <v>0</v>
      </c>
      <c r="P177" s="17">
        <f t="shared" si="176"/>
        <v>0</v>
      </c>
      <c r="Q177" s="17">
        <f t="shared" si="177"/>
        <v>0</v>
      </c>
      <c r="R177" s="17">
        <f t="shared" si="178"/>
        <v>0</v>
      </c>
      <c r="S177" s="17">
        <f t="shared" si="179"/>
        <v>0</v>
      </c>
      <c r="T177" s="17">
        <f t="shared" si="180"/>
        <v>0</v>
      </c>
      <c r="U177" s="17">
        <f t="shared" si="181"/>
        <v>0</v>
      </c>
      <c r="V177" s="17">
        <f t="shared" si="182"/>
        <v>0</v>
      </c>
      <c r="W177" s="17">
        <f t="shared" si="183"/>
        <v>0</v>
      </c>
      <c r="X177" s="17">
        <f t="shared" si="167"/>
        <v>0</v>
      </c>
      <c r="Y177" s="17">
        <f t="shared" si="184"/>
        <v>0</v>
      </c>
      <c r="Z177" s="17">
        <f t="shared" si="185"/>
        <v>0</v>
      </c>
      <c r="AA177" s="17">
        <f t="shared" si="186"/>
        <v>0</v>
      </c>
      <c r="AB177" s="18">
        <f t="shared" si="187"/>
        <v>7.5112091004585135</v>
      </c>
      <c r="AC177" s="18">
        <f t="shared" si="157"/>
        <v>7.5112091004585135</v>
      </c>
      <c r="AD177" s="18">
        <f t="shared" si="188"/>
        <v>7.5112091004583998</v>
      </c>
      <c r="AE177" s="18">
        <f t="shared" si="189"/>
        <v>7.5112091004585135</v>
      </c>
      <c r="AF177" s="18">
        <f t="shared" si="190"/>
        <v>7.5112091004585135</v>
      </c>
      <c r="AG177" s="18">
        <f t="shared" si="191"/>
        <v>7.5112091004585135</v>
      </c>
      <c r="AH177" s="18">
        <f t="shared" si="192"/>
        <v>7.5112091004585135</v>
      </c>
      <c r="AI177" s="18">
        <f t="shared" si="193"/>
        <v>7.5112091004585135</v>
      </c>
      <c r="AJ177" s="18">
        <f t="shared" si="194"/>
        <v>7.5112091004585135</v>
      </c>
      <c r="AK177" s="18">
        <f t="shared" si="195"/>
        <v>7.5112091004585135</v>
      </c>
      <c r="AL177" s="18">
        <f t="shared" si="196"/>
        <v>7.5112091004585135</v>
      </c>
      <c r="AM177" s="18">
        <f t="shared" si="197"/>
        <v>7.5112091004585135</v>
      </c>
      <c r="AN177" s="18">
        <f t="shared" si="198"/>
        <v>7.5112091004586272</v>
      </c>
      <c r="AO177" s="18">
        <f t="shared" si="199"/>
        <v>7.5112091004586272</v>
      </c>
      <c r="AP177" s="18">
        <f t="shared" si="200"/>
        <v>5.8420515225788252</v>
      </c>
      <c r="AQ177" s="18">
        <f t="shared" si="201"/>
        <v>5.8420515225788252</v>
      </c>
      <c r="AR177" s="18">
        <f t="shared" si="168"/>
        <v>5.8420515225788252</v>
      </c>
      <c r="AS177" s="18">
        <f t="shared" si="166"/>
        <v>5.8420515225788821</v>
      </c>
      <c r="AT177" s="18">
        <f t="shared" si="165"/>
        <v>5.8420515225788821</v>
      </c>
      <c r="AU177" s="18">
        <f t="shared" si="164"/>
        <v>5.8420515225788821</v>
      </c>
      <c r="AV177" s="18"/>
    </row>
    <row r="178" spans="1:48" x14ac:dyDescent="0.2">
      <c r="A178" s="68" t="s">
        <v>14</v>
      </c>
      <c r="B178" s="104">
        <v>28</v>
      </c>
      <c r="C178" s="22"/>
      <c r="D178" s="22">
        <f t="shared" si="153"/>
        <v>4215.91</v>
      </c>
      <c r="E178" s="22">
        <f>'[1]hypothetical grid'!BB29</f>
        <v>60</v>
      </c>
      <c r="F178" s="22">
        <f t="shared" si="154"/>
        <v>7620</v>
      </c>
      <c r="G178" s="22">
        <f t="shared" si="162"/>
        <v>1053.9775</v>
      </c>
      <c r="H178" s="17">
        <f t="shared" si="169"/>
        <v>0</v>
      </c>
      <c r="I178" s="17">
        <f t="shared" si="163"/>
        <v>0</v>
      </c>
      <c r="J178" s="17">
        <f t="shared" si="170"/>
        <v>0</v>
      </c>
      <c r="K178" s="17">
        <f t="shared" si="171"/>
        <v>0</v>
      </c>
      <c r="L178" s="17">
        <f t="shared" si="172"/>
        <v>0</v>
      </c>
      <c r="M178" s="17">
        <f t="shared" si="173"/>
        <v>0</v>
      </c>
      <c r="N178" s="17">
        <f t="shared" si="174"/>
        <v>0</v>
      </c>
      <c r="O178" s="17">
        <f t="shared" si="175"/>
        <v>0</v>
      </c>
      <c r="P178" s="17">
        <f t="shared" si="176"/>
        <v>0</v>
      </c>
      <c r="Q178" s="17">
        <f t="shared" si="177"/>
        <v>0</v>
      </c>
      <c r="R178" s="17">
        <f t="shared" si="178"/>
        <v>0</v>
      </c>
      <c r="S178" s="17">
        <f t="shared" si="179"/>
        <v>0</v>
      </c>
      <c r="T178" s="17">
        <f t="shared" si="180"/>
        <v>0</v>
      </c>
      <c r="U178" s="17">
        <f t="shared" si="181"/>
        <v>0</v>
      </c>
      <c r="V178" s="17">
        <f t="shared" si="182"/>
        <v>0</v>
      </c>
      <c r="W178" s="17">
        <f t="shared" si="183"/>
        <v>0</v>
      </c>
      <c r="X178" s="17">
        <f t="shared" si="167"/>
        <v>0</v>
      </c>
      <c r="Y178" s="17">
        <f t="shared" si="184"/>
        <v>0</v>
      </c>
      <c r="Z178" s="17">
        <f t="shared" si="185"/>
        <v>0</v>
      </c>
      <c r="AA178" s="17">
        <f t="shared" si="186"/>
        <v>0</v>
      </c>
      <c r="AB178" s="18">
        <f t="shared" si="187"/>
        <v>6.9548232411652906</v>
      </c>
      <c r="AC178" s="18">
        <f t="shared" si="157"/>
        <v>6.9548232411651849</v>
      </c>
      <c r="AD178" s="18">
        <f t="shared" si="188"/>
        <v>6.9548232411652906</v>
      </c>
      <c r="AE178" s="18">
        <f t="shared" si="189"/>
        <v>6.9548232411652906</v>
      </c>
      <c r="AF178" s="18">
        <f t="shared" si="190"/>
        <v>6.9548232411652906</v>
      </c>
      <c r="AG178" s="18">
        <f t="shared" si="191"/>
        <v>6.9548232411652906</v>
      </c>
      <c r="AH178" s="18">
        <f t="shared" si="192"/>
        <v>6.9548232411652906</v>
      </c>
      <c r="AI178" s="18">
        <f t="shared" si="193"/>
        <v>6.9548232411652906</v>
      </c>
      <c r="AJ178" s="18">
        <f t="shared" si="194"/>
        <v>6.9548232411652906</v>
      </c>
      <c r="AK178" s="18">
        <f t="shared" si="195"/>
        <v>6.9548232411652906</v>
      </c>
      <c r="AL178" s="18">
        <f t="shared" si="196"/>
        <v>6.9548232411652906</v>
      </c>
      <c r="AM178" s="18">
        <f t="shared" si="197"/>
        <v>6.9548232411653954</v>
      </c>
      <c r="AN178" s="18">
        <f t="shared" si="198"/>
        <v>6.9548232411653954</v>
      </c>
      <c r="AO178" s="18">
        <f t="shared" si="199"/>
        <v>5.4093069653507637</v>
      </c>
      <c r="AP178" s="18">
        <f t="shared" si="200"/>
        <v>5.4093069653507637</v>
      </c>
      <c r="AQ178" s="18">
        <f t="shared" si="201"/>
        <v>5.4093069653507637</v>
      </c>
      <c r="AR178" s="18">
        <f t="shared" si="168"/>
        <v>5.409306965350817</v>
      </c>
      <c r="AS178" s="18">
        <f t="shared" si="166"/>
        <v>5.409306965350817</v>
      </c>
      <c r="AT178" s="18">
        <f t="shared" si="165"/>
        <v>5.409306965350817</v>
      </c>
      <c r="AU178" s="18">
        <f t="shared" si="164"/>
        <v>5.409306965350817</v>
      </c>
      <c r="AV178" s="18"/>
    </row>
    <row r="179" spans="1:48" x14ac:dyDescent="0.2">
      <c r="A179" s="68" t="s">
        <v>14</v>
      </c>
      <c r="B179" s="104">
        <v>29</v>
      </c>
      <c r="C179" s="22"/>
      <c r="D179" s="22">
        <f t="shared" si="153"/>
        <v>4215.91</v>
      </c>
      <c r="E179" s="22">
        <f>'[1]hypothetical grid'!BB30</f>
        <v>59.999999999999091</v>
      </c>
      <c r="F179" s="22">
        <f t="shared" si="154"/>
        <v>7679.9999999999991</v>
      </c>
      <c r="G179" s="22">
        <f t="shared" si="162"/>
        <v>1053.9775</v>
      </c>
      <c r="H179" s="17">
        <f t="shared" si="169"/>
        <v>0</v>
      </c>
      <c r="I179" s="17">
        <f t="shared" si="163"/>
        <v>0</v>
      </c>
      <c r="J179" s="17">
        <f t="shared" si="170"/>
        <v>0</v>
      </c>
      <c r="K179" s="17">
        <f t="shared" si="171"/>
        <v>0</v>
      </c>
      <c r="L179" s="17">
        <f t="shared" si="172"/>
        <v>0</v>
      </c>
      <c r="M179" s="17">
        <f t="shared" si="173"/>
        <v>0</v>
      </c>
      <c r="N179" s="17">
        <f t="shared" si="174"/>
        <v>0</v>
      </c>
      <c r="O179" s="17">
        <f t="shared" si="175"/>
        <v>0</v>
      </c>
      <c r="P179" s="17">
        <f t="shared" si="176"/>
        <v>0</v>
      </c>
      <c r="Q179" s="17">
        <f t="shared" si="177"/>
        <v>0</v>
      </c>
      <c r="R179" s="17">
        <f t="shared" si="178"/>
        <v>0</v>
      </c>
      <c r="S179" s="17">
        <f t="shared" si="179"/>
        <v>0</v>
      </c>
      <c r="T179" s="17">
        <f t="shared" si="180"/>
        <v>0</v>
      </c>
      <c r="U179" s="17">
        <f t="shared" si="181"/>
        <v>0</v>
      </c>
      <c r="V179" s="17">
        <f t="shared" si="182"/>
        <v>0</v>
      </c>
      <c r="W179" s="17">
        <f t="shared" si="183"/>
        <v>0</v>
      </c>
      <c r="X179" s="17">
        <f t="shared" si="167"/>
        <v>0</v>
      </c>
      <c r="Y179" s="17">
        <f t="shared" si="184"/>
        <v>0</v>
      </c>
      <c r="Z179" s="17">
        <f t="shared" si="185"/>
        <v>0</v>
      </c>
      <c r="AA179" s="17">
        <f t="shared" si="186"/>
        <v>0</v>
      </c>
      <c r="AB179" s="18">
        <f t="shared" si="187"/>
        <v>6.4396511492270223</v>
      </c>
      <c r="AC179" s="18">
        <f t="shared" si="157"/>
        <v>6.43965114922712</v>
      </c>
      <c r="AD179" s="18">
        <f t="shared" si="188"/>
        <v>6.43965114922712</v>
      </c>
      <c r="AE179" s="18">
        <f t="shared" si="189"/>
        <v>6.43965114922712</v>
      </c>
      <c r="AF179" s="18">
        <f t="shared" si="190"/>
        <v>6.43965114922712</v>
      </c>
      <c r="AG179" s="18">
        <f t="shared" si="191"/>
        <v>6.43965114922712</v>
      </c>
      <c r="AH179" s="18">
        <f t="shared" si="192"/>
        <v>6.43965114922712</v>
      </c>
      <c r="AI179" s="18">
        <f t="shared" si="193"/>
        <v>6.43965114922712</v>
      </c>
      <c r="AJ179" s="18">
        <f t="shared" si="194"/>
        <v>6.43965114922712</v>
      </c>
      <c r="AK179" s="18">
        <f t="shared" si="195"/>
        <v>6.43965114922712</v>
      </c>
      <c r="AL179" s="18">
        <f t="shared" si="196"/>
        <v>6.4396511492272177</v>
      </c>
      <c r="AM179" s="18">
        <f t="shared" si="197"/>
        <v>6.4396511492272177</v>
      </c>
      <c r="AN179" s="18">
        <f t="shared" si="198"/>
        <v>5.0086175605099665</v>
      </c>
      <c r="AO179" s="18">
        <f t="shared" si="199"/>
        <v>5.0086175605099665</v>
      </c>
      <c r="AP179" s="18">
        <f t="shared" si="200"/>
        <v>5.0086175605099665</v>
      </c>
      <c r="AQ179" s="18">
        <f t="shared" si="201"/>
        <v>5.0086175605100154</v>
      </c>
      <c r="AR179" s="18">
        <f t="shared" si="168"/>
        <v>5.0086175605100154</v>
      </c>
      <c r="AS179" s="18">
        <f t="shared" si="166"/>
        <v>5.0086175605100154</v>
      </c>
      <c r="AT179" s="18">
        <f t="shared" si="165"/>
        <v>5.0086175605100154</v>
      </c>
      <c r="AU179" s="18">
        <f t="shared" si="164"/>
        <v>5.0086175605100154</v>
      </c>
      <c r="AV179" s="18"/>
    </row>
    <row r="180" spans="1:48" x14ac:dyDescent="0.2">
      <c r="A180" s="68" t="s">
        <v>14</v>
      </c>
      <c r="B180" s="104">
        <v>30</v>
      </c>
      <c r="C180" s="22"/>
      <c r="D180" s="22">
        <f t="shared" si="153"/>
        <v>4215.91</v>
      </c>
      <c r="E180" s="22">
        <f>'[1]hypothetical grid'!BB31</f>
        <v>60</v>
      </c>
      <c r="F180" s="22">
        <f t="shared" si="154"/>
        <v>7739.9999999999991</v>
      </c>
      <c r="G180" s="22">
        <f t="shared" si="162"/>
        <v>1053.9775</v>
      </c>
      <c r="H180" s="17">
        <f t="shared" si="169"/>
        <v>0</v>
      </c>
      <c r="I180" s="17">
        <f t="shared" si="163"/>
        <v>0</v>
      </c>
      <c r="J180" s="17">
        <f t="shared" si="170"/>
        <v>0</v>
      </c>
      <c r="K180" s="17">
        <f t="shared" si="171"/>
        <v>0</v>
      </c>
      <c r="L180" s="17">
        <f t="shared" si="172"/>
        <v>0</v>
      </c>
      <c r="M180" s="17">
        <f t="shared" si="173"/>
        <v>0</v>
      </c>
      <c r="N180" s="17">
        <f t="shared" si="174"/>
        <v>0</v>
      </c>
      <c r="O180" s="17">
        <f t="shared" si="175"/>
        <v>0</v>
      </c>
      <c r="P180" s="17">
        <f t="shared" si="176"/>
        <v>0</v>
      </c>
      <c r="Q180" s="17">
        <f t="shared" si="177"/>
        <v>0</v>
      </c>
      <c r="R180" s="17">
        <f t="shared" si="178"/>
        <v>0</v>
      </c>
      <c r="S180" s="17">
        <f t="shared" si="179"/>
        <v>0</v>
      </c>
      <c r="T180" s="17">
        <f t="shared" si="180"/>
        <v>0</v>
      </c>
      <c r="U180" s="17">
        <f t="shared" si="181"/>
        <v>0</v>
      </c>
      <c r="V180" s="17">
        <f t="shared" si="182"/>
        <v>0</v>
      </c>
      <c r="W180" s="17">
        <f t="shared" si="183"/>
        <v>0</v>
      </c>
      <c r="X180" s="17">
        <f t="shared" si="167"/>
        <v>0</v>
      </c>
      <c r="Y180" s="17">
        <f t="shared" si="184"/>
        <v>0</v>
      </c>
      <c r="Z180" s="17">
        <f t="shared" si="185"/>
        <v>0</v>
      </c>
      <c r="AA180" s="17">
        <f t="shared" si="186"/>
        <v>0</v>
      </c>
      <c r="AB180" s="18">
        <f t="shared" si="187"/>
        <v>5.9626399529880736</v>
      </c>
      <c r="AC180" s="18">
        <f>$E181/(1.08)^$B180</f>
        <v>5.9626399529880736</v>
      </c>
      <c r="AD180" s="18">
        <f t="shared" si="188"/>
        <v>5.9626399529880736</v>
      </c>
      <c r="AE180" s="18">
        <f t="shared" si="189"/>
        <v>5.9626399529880736</v>
      </c>
      <c r="AF180" s="18">
        <f t="shared" si="190"/>
        <v>5.9626399529880736</v>
      </c>
      <c r="AG180" s="18">
        <f t="shared" si="191"/>
        <v>5.9626399529880736</v>
      </c>
      <c r="AH180" s="18">
        <f t="shared" si="192"/>
        <v>5.9626399529880736</v>
      </c>
      <c r="AI180" s="18">
        <f t="shared" si="193"/>
        <v>5.9626399529880736</v>
      </c>
      <c r="AJ180" s="18">
        <f t="shared" si="194"/>
        <v>5.9626399529880736</v>
      </c>
      <c r="AK180" s="18">
        <f t="shared" si="195"/>
        <v>5.9626399529881642</v>
      </c>
      <c r="AL180" s="18">
        <f t="shared" si="196"/>
        <v>5.9626399529881642</v>
      </c>
      <c r="AM180" s="18">
        <f t="shared" si="197"/>
        <v>4.6376088523240426</v>
      </c>
      <c r="AN180" s="18">
        <f t="shared" si="198"/>
        <v>4.6376088523240426</v>
      </c>
      <c r="AO180" s="18">
        <f t="shared" si="199"/>
        <v>4.6376088523240426</v>
      </c>
      <c r="AP180" s="18">
        <f t="shared" si="200"/>
        <v>4.637608852324087</v>
      </c>
      <c r="AQ180" s="18">
        <f t="shared" si="201"/>
        <v>4.637608852324087</v>
      </c>
      <c r="AR180" s="18">
        <f t="shared" si="168"/>
        <v>4.637608852324087</v>
      </c>
      <c r="AS180" s="18">
        <f t="shared" si="166"/>
        <v>4.637608852324087</v>
      </c>
      <c r="AT180" s="18">
        <f t="shared" si="165"/>
        <v>4.637608852324087</v>
      </c>
      <c r="AU180" s="18">
        <f t="shared" si="164"/>
        <v>4.637608852324087</v>
      </c>
      <c r="AV180" s="18"/>
    </row>
    <row r="181" spans="1:48" x14ac:dyDescent="0.2">
      <c r="A181" s="68" t="s">
        <v>14</v>
      </c>
      <c r="B181" s="104">
        <v>31</v>
      </c>
      <c r="C181" s="22"/>
      <c r="D181" s="22">
        <f t="shared" si="153"/>
        <v>4215.91</v>
      </c>
      <c r="E181" s="22">
        <f>'[1]hypothetical grid'!BB32</f>
        <v>60</v>
      </c>
      <c r="F181" s="22">
        <f t="shared" si="154"/>
        <v>7799.9999999999991</v>
      </c>
      <c r="G181" s="22">
        <f t="shared" si="162"/>
        <v>1053.9775</v>
      </c>
      <c r="H181" s="17">
        <f t="shared" si="169"/>
        <v>0</v>
      </c>
      <c r="I181" s="17">
        <f t="shared" si="163"/>
        <v>0</v>
      </c>
      <c r="J181" s="17">
        <f t="shared" si="170"/>
        <v>0</v>
      </c>
      <c r="K181" s="17">
        <f t="shared" si="171"/>
        <v>0</v>
      </c>
      <c r="L181" s="17">
        <f t="shared" si="172"/>
        <v>0</v>
      </c>
      <c r="M181" s="17">
        <f t="shared" si="173"/>
        <v>0</v>
      </c>
      <c r="N181" s="17">
        <f t="shared" si="174"/>
        <v>0</v>
      </c>
      <c r="O181" s="17">
        <f t="shared" si="175"/>
        <v>0</v>
      </c>
      <c r="P181" s="17">
        <f t="shared" si="176"/>
        <v>0</v>
      </c>
      <c r="Q181" s="17">
        <f t="shared" si="177"/>
        <v>0</v>
      </c>
      <c r="R181" s="17">
        <f t="shared" si="178"/>
        <v>0</v>
      </c>
      <c r="S181" s="17">
        <f t="shared" si="179"/>
        <v>0</v>
      </c>
      <c r="T181" s="17">
        <f t="shared" si="180"/>
        <v>0</v>
      </c>
      <c r="U181" s="17">
        <f t="shared" si="181"/>
        <v>0</v>
      </c>
      <c r="V181" s="17">
        <f t="shared" si="182"/>
        <v>0</v>
      </c>
      <c r="W181" s="17">
        <f t="shared" si="183"/>
        <v>0</v>
      </c>
      <c r="X181" s="17">
        <f t="shared" si="167"/>
        <v>0</v>
      </c>
      <c r="Y181" s="17">
        <f t="shared" si="184"/>
        <v>0</v>
      </c>
      <c r="Z181" s="17">
        <f t="shared" si="185"/>
        <v>0</v>
      </c>
      <c r="AA181" s="17">
        <f t="shared" si="186"/>
        <v>0</v>
      </c>
      <c r="AB181" s="18">
        <f t="shared" si="187"/>
        <v>5.5209629194334005</v>
      </c>
      <c r="AC181" s="18">
        <f t="shared" ref="AC181:AC190" si="202">$E182/(1.08)^$B181</f>
        <v>5.5209629194334005</v>
      </c>
      <c r="AD181" s="18">
        <f t="shared" si="188"/>
        <v>5.5209629194334005</v>
      </c>
      <c r="AE181" s="18">
        <f t="shared" si="189"/>
        <v>5.5209629194334005</v>
      </c>
      <c r="AF181" s="18">
        <f t="shared" si="190"/>
        <v>5.5209629194334005</v>
      </c>
      <c r="AG181" s="18">
        <f t="shared" si="191"/>
        <v>5.5209629194334005</v>
      </c>
      <c r="AH181" s="18">
        <f t="shared" si="192"/>
        <v>5.5209629194334005</v>
      </c>
      <c r="AI181" s="18">
        <f t="shared" si="193"/>
        <v>5.5209629194334005</v>
      </c>
      <c r="AJ181" s="18">
        <f t="shared" si="194"/>
        <v>5.5209629194334848</v>
      </c>
      <c r="AK181" s="18">
        <f t="shared" si="195"/>
        <v>5.5209629194334848</v>
      </c>
      <c r="AL181" s="18">
        <f t="shared" si="196"/>
        <v>4.2940822706704092</v>
      </c>
      <c r="AM181" s="18">
        <f t="shared" si="197"/>
        <v>4.2940822706704092</v>
      </c>
      <c r="AN181" s="18">
        <f t="shared" si="198"/>
        <v>4.2940822706704092</v>
      </c>
      <c r="AO181" s="18">
        <f t="shared" si="199"/>
        <v>4.2940822706704509</v>
      </c>
      <c r="AP181" s="18">
        <f t="shared" si="200"/>
        <v>4.2940822706704509</v>
      </c>
      <c r="AQ181" s="18">
        <f t="shared" si="201"/>
        <v>4.2940822706704509</v>
      </c>
      <c r="AR181" s="18">
        <f t="shared" si="168"/>
        <v>4.2940822706704509</v>
      </c>
      <c r="AS181" s="18">
        <f t="shared" si="166"/>
        <v>4.2940822706704509</v>
      </c>
      <c r="AT181" s="18">
        <f t="shared" si="165"/>
        <v>4.2940822706704509</v>
      </c>
      <c r="AU181" s="18">
        <f t="shared" si="164"/>
        <v>4.2940822706704509</v>
      </c>
    </row>
    <row r="182" spans="1:48" x14ac:dyDescent="0.2">
      <c r="A182" s="68" t="s">
        <v>14</v>
      </c>
      <c r="B182" s="104">
        <v>32</v>
      </c>
      <c r="C182" s="22"/>
      <c r="D182" s="22">
        <f t="shared" si="153"/>
        <v>4215.91</v>
      </c>
      <c r="E182" s="22">
        <f>'[1]hypothetical grid'!BB33</f>
        <v>60</v>
      </c>
      <c r="F182" s="22">
        <f t="shared" si="154"/>
        <v>7859.9999999999991</v>
      </c>
      <c r="G182" s="22">
        <f t="shared" si="162"/>
        <v>1053.9775</v>
      </c>
      <c r="H182" s="17">
        <f t="shared" si="169"/>
        <v>0</v>
      </c>
      <c r="I182" s="17">
        <f t="shared" si="163"/>
        <v>0</v>
      </c>
      <c r="J182" s="17">
        <f t="shared" si="170"/>
        <v>0</v>
      </c>
      <c r="K182" s="17">
        <f t="shared" si="171"/>
        <v>0</v>
      </c>
      <c r="L182" s="17">
        <f t="shared" si="172"/>
        <v>0</v>
      </c>
      <c r="M182" s="17">
        <f t="shared" si="173"/>
        <v>0</v>
      </c>
      <c r="N182" s="17">
        <f t="shared" si="174"/>
        <v>0</v>
      </c>
      <c r="O182" s="17">
        <f t="shared" si="175"/>
        <v>0</v>
      </c>
      <c r="P182" s="17">
        <f t="shared" si="176"/>
        <v>0</v>
      </c>
      <c r="Q182" s="17">
        <f t="shared" si="177"/>
        <v>0</v>
      </c>
      <c r="R182" s="17">
        <f t="shared" si="178"/>
        <v>0</v>
      </c>
      <c r="S182" s="17">
        <f t="shared" si="179"/>
        <v>0</v>
      </c>
      <c r="T182" s="17">
        <f t="shared" si="180"/>
        <v>0</v>
      </c>
      <c r="U182" s="17">
        <f t="shared" si="181"/>
        <v>0</v>
      </c>
      <c r="V182" s="17">
        <f t="shared" si="182"/>
        <v>0</v>
      </c>
      <c r="W182" s="17">
        <f t="shared" si="183"/>
        <v>0</v>
      </c>
      <c r="X182" s="17">
        <f t="shared" si="167"/>
        <v>0</v>
      </c>
      <c r="Y182" s="17">
        <f t="shared" si="184"/>
        <v>0</v>
      </c>
      <c r="Z182" s="17">
        <f t="shared" si="185"/>
        <v>0</v>
      </c>
      <c r="AA182" s="17">
        <f t="shared" si="186"/>
        <v>0</v>
      </c>
      <c r="AB182" s="18">
        <f t="shared" si="187"/>
        <v>5.1120027031790745</v>
      </c>
      <c r="AC182" s="18">
        <f t="shared" si="202"/>
        <v>5.1120027031790745</v>
      </c>
      <c r="AD182" s="18">
        <f t="shared" si="188"/>
        <v>5.1120027031790745</v>
      </c>
      <c r="AE182" s="18">
        <f t="shared" si="189"/>
        <v>5.1120027031790745</v>
      </c>
      <c r="AF182" s="18">
        <f t="shared" si="190"/>
        <v>5.1120027031790745</v>
      </c>
      <c r="AG182" s="18">
        <f t="shared" si="191"/>
        <v>5.1120027031790745</v>
      </c>
      <c r="AH182" s="18">
        <f t="shared" si="192"/>
        <v>5.1120027031790745</v>
      </c>
      <c r="AI182" s="18">
        <f t="shared" si="193"/>
        <v>5.1120027031791526</v>
      </c>
      <c r="AJ182" s="18">
        <f t="shared" si="194"/>
        <v>5.1120027031791526</v>
      </c>
      <c r="AK182" s="18">
        <f t="shared" si="195"/>
        <v>3.9760021024726009</v>
      </c>
      <c r="AL182" s="18">
        <f t="shared" si="196"/>
        <v>3.9760021024726009</v>
      </c>
      <c r="AM182" s="18">
        <f t="shared" si="197"/>
        <v>3.9760021024726009</v>
      </c>
      <c r="AN182" s="18">
        <f t="shared" si="198"/>
        <v>3.9760021024726395</v>
      </c>
      <c r="AO182" s="18">
        <f t="shared" si="199"/>
        <v>3.9760021024726395</v>
      </c>
      <c r="AP182" s="18">
        <f t="shared" si="200"/>
        <v>3.9760021024726395</v>
      </c>
      <c r="AQ182" s="18">
        <f t="shared" si="201"/>
        <v>3.9760021024726395</v>
      </c>
      <c r="AR182" s="18">
        <f t="shared" si="168"/>
        <v>3.9760021024726395</v>
      </c>
      <c r="AS182" s="18">
        <f t="shared" si="166"/>
        <v>3.9760021024726395</v>
      </c>
      <c r="AT182" s="18">
        <f t="shared" si="165"/>
        <v>3.9760021024726395</v>
      </c>
      <c r="AU182" s="18">
        <f t="shared" si="164"/>
        <v>3.9760021024726395</v>
      </c>
    </row>
    <row r="183" spans="1:48" x14ac:dyDescent="0.2">
      <c r="A183" s="68" t="s">
        <v>14</v>
      </c>
      <c r="B183" s="104">
        <v>33</v>
      </c>
      <c r="C183" s="22"/>
      <c r="D183" s="22">
        <f t="shared" si="153"/>
        <v>4215.91</v>
      </c>
      <c r="E183" s="22">
        <f>'[1]hypothetical grid'!BB34</f>
        <v>60</v>
      </c>
      <c r="F183" s="22">
        <f t="shared" si="154"/>
        <v>7919.9999999999991</v>
      </c>
      <c r="G183" s="22">
        <f t="shared" si="162"/>
        <v>1053.9775</v>
      </c>
      <c r="H183" s="17">
        <f t="shared" si="169"/>
        <v>0</v>
      </c>
      <c r="I183" s="17">
        <f t="shared" si="163"/>
        <v>0</v>
      </c>
      <c r="J183" s="17">
        <f t="shared" si="170"/>
        <v>0</v>
      </c>
      <c r="K183" s="17">
        <f t="shared" si="171"/>
        <v>0</v>
      </c>
      <c r="L183" s="17">
        <f t="shared" si="172"/>
        <v>0</v>
      </c>
      <c r="M183" s="17">
        <f t="shared" si="173"/>
        <v>0</v>
      </c>
      <c r="N183" s="17">
        <f t="shared" si="174"/>
        <v>0</v>
      </c>
      <c r="O183" s="17">
        <f t="shared" si="175"/>
        <v>0</v>
      </c>
      <c r="P183" s="17">
        <f t="shared" si="176"/>
        <v>0</v>
      </c>
      <c r="Q183" s="17">
        <f t="shared" si="177"/>
        <v>0</v>
      </c>
      <c r="R183" s="17">
        <f t="shared" si="178"/>
        <v>0</v>
      </c>
      <c r="S183" s="17">
        <f t="shared" si="179"/>
        <v>0</v>
      </c>
      <c r="T183" s="17">
        <f t="shared" si="180"/>
        <v>0</v>
      </c>
      <c r="U183" s="17">
        <f t="shared" si="181"/>
        <v>0</v>
      </c>
      <c r="V183" s="17">
        <f t="shared" si="182"/>
        <v>0</v>
      </c>
      <c r="W183" s="17">
        <f t="shared" si="183"/>
        <v>0</v>
      </c>
      <c r="X183" s="17">
        <f t="shared" si="167"/>
        <v>0</v>
      </c>
      <c r="Y183" s="17">
        <f t="shared" si="184"/>
        <v>0</v>
      </c>
      <c r="Z183" s="17">
        <f t="shared" si="185"/>
        <v>0</v>
      </c>
      <c r="AA183" s="17">
        <f t="shared" si="186"/>
        <v>9.5621272785854252</v>
      </c>
      <c r="AB183" s="18">
        <f t="shared" si="187"/>
        <v>4.7333358362769209</v>
      </c>
      <c r="AC183" s="18">
        <f t="shared" si="202"/>
        <v>4.7333358362769209</v>
      </c>
      <c r="AD183" s="18">
        <f t="shared" si="188"/>
        <v>4.7333358362769209</v>
      </c>
      <c r="AE183" s="18">
        <f t="shared" si="189"/>
        <v>4.7333358362769209</v>
      </c>
      <c r="AF183" s="18">
        <f t="shared" si="190"/>
        <v>4.7333358362769209</v>
      </c>
      <c r="AG183" s="18">
        <f t="shared" si="191"/>
        <v>4.7333358362769209</v>
      </c>
      <c r="AH183" s="18">
        <f t="shared" si="192"/>
        <v>4.7333358362769928</v>
      </c>
      <c r="AI183" s="18">
        <f t="shared" si="193"/>
        <v>4.7333358362769928</v>
      </c>
      <c r="AJ183" s="18">
        <f t="shared" si="194"/>
        <v>3.6814834282153712</v>
      </c>
      <c r="AK183" s="18">
        <f t="shared" si="195"/>
        <v>3.6814834282153712</v>
      </c>
      <c r="AL183" s="18">
        <f t="shared" si="196"/>
        <v>3.6814834282153712</v>
      </c>
      <c r="AM183" s="18">
        <f t="shared" si="197"/>
        <v>3.6814834282154068</v>
      </c>
      <c r="AN183" s="18">
        <f t="shared" si="198"/>
        <v>3.6814834282154068</v>
      </c>
      <c r="AO183" s="18">
        <f t="shared" si="199"/>
        <v>3.6814834282154068</v>
      </c>
      <c r="AP183" s="18">
        <f t="shared" si="200"/>
        <v>3.6814834282154068</v>
      </c>
      <c r="AQ183" s="18">
        <f t="shared" si="201"/>
        <v>3.6814834282154068</v>
      </c>
      <c r="AR183" s="18">
        <f t="shared" si="168"/>
        <v>3.6814834282154068</v>
      </c>
      <c r="AS183" s="18">
        <f t="shared" si="166"/>
        <v>3.6814834282154068</v>
      </c>
      <c r="AT183" s="18">
        <f t="shared" si="165"/>
        <v>3.6814834282154068</v>
      </c>
      <c r="AU183" s="18">
        <f t="shared" si="164"/>
        <v>7.3629668564305986</v>
      </c>
    </row>
    <row r="184" spans="1:48" x14ac:dyDescent="0.2">
      <c r="A184" s="68" t="s">
        <v>14</v>
      </c>
      <c r="B184" s="104">
        <v>34</v>
      </c>
      <c r="C184" s="22"/>
      <c r="D184" s="22">
        <f t="shared" si="153"/>
        <v>4215.91</v>
      </c>
      <c r="E184" s="22">
        <f>'[1]hypothetical grid'!BB35</f>
        <v>60</v>
      </c>
      <c r="F184" s="22">
        <f t="shared" si="154"/>
        <v>7979.9999999999991</v>
      </c>
      <c r="G184" s="22">
        <f t="shared" si="162"/>
        <v>1053.9775</v>
      </c>
      <c r="H184" s="17">
        <f t="shared" si="169"/>
        <v>0</v>
      </c>
      <c r="I184" s="17">
        <f t="shared" si="163"/>
        <v>0</v>
      </c>
      <c r="J184" s="17">
        <f t="shared" si="170"/>
        <v>0</v>
      </c>
      <c r="K184" s="17">
        <f t="shared" si="171"/>
        <v>0</v>
      </c>
      <c r="L184" s="17">
        <f t="shared" si="172"/>
        <v>0</v>
      </c>
      <c r="M184" s="17">
        <f t="shared" si="173"/>
        <v>0</v>
      </c>
      <c r="N184" s="17">
        <f t="shared" si="174"/>
        <v>0</v>
      </c>
      <c r="O184" s="17">
        <f t="shared" si="175"/>
        <v>0</v>
      </c>
      <c r="P184" s="17">
        <f t="shared" si="176"/>
        <v>0</v>
      </c>
      <c r="Q184" s="17">
        <f t="shared" si="177"/>
        <v>0</v>
      </c>
      <c r="R184" s="17">
        <f t="shared" si="178"/>
        <v>0</v>
      </c>
      <c r="S184" s="17">
        <f t="shared" si="179"/>
        <v>0</v>
      </c>
      <c r="T184" s="17">
        <f t="shared" si="180"/>
        <v>0</v>
      </c>
      <c r="U184" s="17">
        <f t="shared" si="181"/>
        <v>0</v>
      </c>
      <c r="V184" s="17">
        <f t="shared" si="182"/>
        <v>0</v>
      </c>
      <c r="W184" s="17">
        <f t="shared" si="183"/>
        <v>0</v>
      </c>
      <c r="X184" s="17">
        <f t="shared" si="167"/>
        <v>0</v>
      </c>
      <c r="Y184" s="17">
        <f t="shared" si="184"/>
        <v>0</v>
      </c>
      <c r="Z184" s="17">
        <f t="shared" si="185"/>
        <v>8.8538215542457639</v>
      </c>
      <c r="AA184" s="17">
        <f t="shared" si="186"/>
        <v>0</v>
      </c>
      <c r="AB184" s="18">
        <f t="shared" si="187"/>
        <v>4.3827183669230747</v>
      </c>
      <c r="AC184" s="18">
        <f t="shared" si="202"/>
        <v>4.3827183669230747</v>
      </c>
      <c r="AD184" s="18">
        <f t="shared" si="188"/>
        <v>4.3827183669230747</v>
      </c>
      <c r="AE184" s="18">
        <f t="shared" si="189"/>
        <v>4.3827183669230747</v>
      </c>
      <c r="AF184" s="18">
        <f t="shared" si="190"/>
        <v>4.3827183669230747</v>
      </c>
      <c r="AG184" s="18">
        <f t="shared" si="191"/>
        <v>4.3827183669231413</v>
      </c>
      <c r="AH184" s="18">
        <f t="shared" si="192"/>
        <v>4.3827183669231413</v>
      </c>
      <c r="AI184" s="18">
        <f t="shared" si="193"/>
        <v>3.4087809520512695</v>
      </c>
      <c r="AJ184" s="18">
        <f t="shared" si="194"/>
        <v>3.4087809520512695</v>
      </c>
      <c r="AK184" s="18">
        <f t="shared" si="195"/>
        <v>3.4087809520512695</v>
      </c>
      <c r="AL184" s="18">
        <f t="shared" si="196"/>
        <v>3.4087809520513028</v>
      </c>
      <c r="AM184" s="18">
        <f t="shared" si="197"/>
        <v>3.4087809520513028</v>
      </c>
      <c r="AN184" s="18">
        <f t="shared" si="198"/>
        <v>3.4087809520513028</v>
      </c>
      <c r="AO184" s="18">
        <f t="shared" si="199"/>
        <v>3.4087809520513028</v>
      </c>
      <c r="AP184" s="18">
        <f t="shared" si="200"/>
        <v>3.4087809520513028</v>
      </c>
      <c r="AQ184" s="18">
        <f t="shared" si="201"/>
        <v>3.4087809520513028</v>
      </c>
      <c r="AR184" s="18">
        <f t="shared" si="168"/>
        <v>3.4087809520513028</v>
      </c>
      <c r="AS184" s="18">
        <f t="shared" si="166"/>
        <v>3.4087809520513028</v>
      </c>
      <c r="AT184" s="18">
        <f t="shared" si="165"/>
        <v>6.8175619041024058</v>
      </c>
      <c r="AU184" s="18">
        <f t="shared" si="164"/>
        <v>9.7393741487179213</v>
      </c>
    </row>
    <row r="185" spans="1:48" x14ac:dyDescent="0.2">
      <c r="A185" s="68" t="s">
        <v>14</v>
      </c>
      <c r="B185" s="104">
        <v>35</v>
      </c>
      <c r="C185" s="22"/>
      <c r="D185" s="22">
        <f t="shared" si="153"/>
        <v>4215.91</v>
      </c>
      <c r="E185" s="22">
        <f>'[1]hypothetical grid'!BB36</f>
        <v>60</v>
      </c>
      <c r="F185" s="22">
        <f t="shared" si="154"/>
        <v>8039.9999999999991</v>
      </c>
      <c r="G185" s="22">
        <f t="shared" si="162"/>
        <v>1053.9775</v>
      </c>
      <c r="H185" s="17">
        <f t="shared" si="169"/>
        <v>0</v>
      </c>
      <c r="I185" s="17">
        <f t="shared" si="163"/>
        <v>0</v>
      </c>
      <c r="J185" s="17">
        <f t="shared" si="170"/>
        <v>0</v>
      </c>
      <c r="K185" s="17">
        <f t="shared" si="171"/>
        <v>0</v>
      </c>
      <c r="L185" s="17">
        <f t="shared" si="172"/>
        <v>0</v>
      </c>
      <c r="M185" s="17">
        <f t="shared" si="173"/>
        <v>0</v>
      </c>
      <c r="N185" s="17">
        <f t="shared" si="174"/>
        <v>0</v>
      </c>
      <c r="O185" s="17">
        <f t="shared" si="175"/>
        <v>0</v>
      </c>
      <c r="P185" s="17">
        <f t="shared" si="176"/>
        <v>0</v>
      </c>
      <c r="Q185" s="17">
        <f t="shared" si="177"/>
        <v>0</v>
      </c>
      <c r="R185" s="17">
        <f t="shared" si="178"/>
        <v>0</v>
      </c>
      <c r="S185" s="17">
        <f t="shared" si="179"/>
        <v>0</v>
      </c>
      <c r="T185" s="17">
        <f t="shared" si="180"/>
        <v>0</v>
      </c>
      <c r="U185" s="17">
        <f t="shared" si="181"/>
        <v>0</v>
      </c>
      <c r="V185" s="17">
        <f t="shared" si="182"/>
        <v>0</v>
      </c>
      <c r="W185" s="17">
        <f t="shared" si="183"/>
        <v>0</v>
      </c>
      <c r="X185" s="17">
        <f t="shared" si="167"/>
        <v>0</v>
      </c>
      <c r="Y185" s="17">
        <f t="shared" si="184"/>
        <v>8.19798292059793</v>
      </c>
      <c r="Z185" s="17">
        <f t="shared" si="185"/>
        <v>0</v>
      </c>
      <c r="AA185" s="17">
        <f t="shared" si="186"/>
        <v>0</v>
      </c>
      <c r="AB185" s="18">
        <f t="shared" si="187"/>
        <v>4.05807256196581</v>
      </c>
      <c r="AC185" s="18">
        <f t="shared" si="202"/>
        <v>4.05807256196581</v>
      </c>
      <c r="AD185" s="18">
        <f t="shared" si="188"/>
        <v>4.05807256196581</v>
      </c>
      <c r="AE185" s="18">
        <f t="shared" si="189"/>
        <v>4.05807256196581</v>
      </c>
      <c r="AF185" s="18">
        <f t="shared" si="190"/>
        <v>4.0580725619658713</v>
      </c>
      <c r="AG185" s="18">
        <f t="shared" si="191"/>
        <v>4.0580725619658713</v>
      </c>
      <c r="AH185" s="18">
        <f t="shared" si="192"/>
        <v>3.1562786593067309</v>
      </c>
      <c r="AI185" s="18">
        <f t="shared" si="193"/>
        <v>3.1562786593067309</v>
      </c>
      <c r="AJ185" s="18">
        <f t="shared" si="194"/>
        <v>3.1562786593067309</v>
      </c>
      <c r="AK185" s="18">
        <f t="shared" si="195"/>
        <v>3.1562786593067615</v>
      </c>
      <c r="AL185" s="18">
        <f t="shared" si="196"/>
        <v>3.1562786593067615</v>
      </c>
      <c r="AM185" s="18">
        <f t="shared" si="197"/>
        <v>3.1562786593067615</v>
      </c>
      <c r="AN185" s="18">
        <f t="shared" si="198"/>
        <v>3.1562786593067615</v>
      </c>
      <c r="AO185" s="18">
        <f t="shared" si="199"/>
        <v>3.1562786593067615</v>
      </c>
      <c r="AP185" s="18">
        <f t="shared" si="200"/>
        <v>3.1562786593067615</v>
      </c>
      <c r="AQ185" s="18">
        <f t="shared" si="201"/>
        <v>3.1562786593067615</v>
      </c>
      <c r="AR185" s="18">
        <f t="shared" si="168"/>
        <v>3.1562786593067615</v>
      </c>
      <c r="AS185" s="18">
        <f t="shared" si="166"/>
        <v>6.3125573186133384</v>
      </c>
      <c r="AT185" s="18">
        <f t="shared" si="165"/>
        <v>9.0179390265906676</v>
      </c>
      <c r="AU185" s="18">
        <f t="shared" si="164"/>
        <v>9.0179390265906676</v>
      </c>
    </row>
    <row r="186" spans="1:48" x14ac:dyDescent="0.2">
      <c r="A186" s="68" t="s">
        <v>14</v>
      </c>
      <c r="B186" s="104">
        <v>36</v>
      </c>
      <c r="C186" s="22"/>
      <c r="D186" s="22">
        <f t="shared" si="153"/>
        <v>4215.91</v>
      </c>
      <c r="E186" s="22">
        <f>'[1]hypothetical grid'!BB37</f>
        <v>60</v>
      </c>
      <c r="F186" s="22">
        <f t="shared" si="154"/>
        <v>8099.9999999999991</v>
      </c>
      <c r="G186" s="22">
        <f t="shared" si="162"/>
        <v>1053.9775</v>
      </c>
      <c r="H186" s="17">
        <f t="shared" si="169"/>
        <v>0</v>
      </c>
      <c r="I186" s="17">
        <f t="shared" si="163"/>
        <v>0</v>
      </c>
      <c r="J186" s="17">
        <f t="shared" si="170"/>
        <v>0</v>
      </c>
      <c r="K186" s="17">
        <f t="shared" si="171"/>
        <v>0</v>
      </c>
      <c r="L186" s="17">
        <f t="shared" si="172"/>
        <v>0</v>
      </c>
      <c r="M186" s="17">
        <f t="shared" si="173"/>
        <v>0</v>
      </c>
      <c r="N186" s="17">
        <f t="shared" si="174"/>
        <v>0</v>
      </c>
      <c r="O186" s="17">
        <f t="shared" si="175"/>
        <v>0</v>
      </c>
      <c r="P186" s="17">
        <f t="shared" si="176"/>
        <v>0</v>
      </c>
      <c r="Q186" s="17">
        <f t="shared" si="177"/>
        <v>0</v>
      </c>
      <c r="R186" s="17">
        <f t="shared" si="178"/>
        <v>0</v>
      </c>
      <c r="S186" s="17">
        <f t="shared" si="179"/>
        <v>0</v>
      </c>
      <c r="T186" s="17">
        <f t="shared" si="180"/>
        <v>0</v>
      </c>
      <c r="U186" s="17">
        <f t="shared" si="181"/>
        <v>0</v>
      </c>
      <c r="V186" s="17">
        <f t="shared" si="182"/>
        <v>0</v>
      </c>
      <c r="W186" s="17">
        <f t="shared" si="183"/>
        <v>0</v>
      </c>
      <c r="X186" s="17">
        <f t="shared" si="167"/>
        <v>7.5907249264795631</v>
      </c>
      <c r="Y186" s="17">
        <f t="shared" si="184"/>
        <v>0</v>
      </c>
      <c r="Z186" s="17">
        <f t="shared" si="185"/>
        <v>0</v>
      </c>
      <c r="AA186" s="17">
        <f t="shared" si="186"/>
        <v>0</v>
      </c>
      <c r="AB186" s="18">
        <f t="shared" si="187"/>
        <v>3.7574745944127863</v>
      </c>
      <c r="AC186" s="18">
        <f t="shared" si="202"/>
        <v>3.7574745944127863</v>
      </c>
      <c r="AD186" s="18">
        <f t="shared" si="188"/>
        <v>3.7574745944127863</v>
      </c>
      <c r="AE186" s="18">
        <f t="shared" si="189"/>
        <v>3.7574745944128431</v>
      </c>
      <c r="AF186" s="18">
        <f t="shared" si="190"/>
        <v>3.7574745944128431</v>
      </c>
      <c r="AG186" s="18">
        <f t="shared" si="191"/>
        <v>2.9224802400988241</v>
      </c>
      <c r="AH186" s="18">
        <f t="shared" si="192"/>
        <v>2.9224802400988241</v>
      </c>
      <c r="AI186" s="18">
        <f t="shared" si="193"/>
        <v>2.9224802400988241</v>
      </c>
      <c r="AJ186" s="18">
        <f t="shared" si="194"/>
        <v>2.9224802400988525</v>
      </c>
      <c r="AK186" s="18">
        <f t="shared" si="195"/>
        <v>2.9224802400988525</v>
      </c>
      <c r="AL186" s="18">
        <f t="shared" si="196"/>
        <v>2.9224802400988525</v>
      </c>
      <c r="AM186" s="18">
        <f t="shared" si="197"/>
        <v>2.9224802400988525</v>
      </c>
      <c r="AN186" s="18">
        <f t="shared" si="198"/>
        <v>2.9224802400988525</v>
      </c>
      <c r="AO186" s="18">
        <f t="shared" si="199"/>
        <v>2.9224802400988525</v>
      </c>
      <c r="AP186" s="18">
        <f t="shared" si="200"/>
        <v>2.9224802400988525</v>
      </c>
      <c r="AQ186" s="18">
        <f t="shared" si="201"/>
        <v>2.9224802400988525</v>
      </c>
      <c r="AR186" s="18">
        <f t="shared" si="168"/>
        <v>5.8449604801975346</v>
      </c>
      <c r="AS186" s="18">
        <f t="shared" si="166"/>
        <v>8.3499435431395064</v>
      </c>
      <c r="AT186" s="18">
        <f t="shared" si="165"/>
        <v>8.3499435431395064</v>
      </c>
      <c r="AU186" s="18">
        <f t="shared" si="164"/>
        <v>8.3499435431395064</v>
      </c>
    </row>
    <row r="187" spans="1:48" x14ac:dyDescent="0.2">
      <c r="A187" s="68" t="s">
        <v>14</v>
      </c>
      <c r="B187" s="104">
        <v>37</v>
      </c>
      <c r="C187" s="22"/>
      <c r="D187" s="22">
        <f t="shared" si="153"/>
        <v>4215.91</v>
      </c>
      <c r="E187" s="22">
        <f>'[1]hypothetical grid'!BB38</f>
        <v>60</v>
      </c>
      <c r="F187" s="22">
        <f t="shared" si="154"/>
        <v>8159.9999999999991</v>
      </c>
      <c r="G187" s="22">
        <f t="shared" si="162"/>
        <v>1053.9775</v>
      </c>
      <c r="H187" s="17">
        <f t="shared" si="169"/>
        <v>0</v>
      </c>
      <c r="I187" s="17">
        <f t="shared" si="163"/>
        <v>0</v>
      </c>
      <c r="J187" s="17">
        <f t="shared" si="170"/>
        <v>0</v>
      </c>
      <c r="K187" s="17">
        <f t="shared" si="171"/>
        <v>0</v>
      </c>
      <c r="L187" s="17">
        <f t="shared" si="172"/>
        <v>0</v>
      </c>
      <c r="M187" s="17">
        <f t="shared" si="173"/>
        <v>0</v>
      </c>
      <c r="N187" s="17">
        <f t="shared" si="174"/>
        <v>0</v>
      </c>
      <c r="O187" s="17">
        <f t="shared" si="175"/>
        <v>0</v>
      </c>
      <c r="P187" s="17">
        <f t="shared" si="176"/>
        <v>0</v>
      </c>
      <c r="Q187" s="17">
        <f t="shared" si="177"/>
        <v>0</v>
      </c>
      <c r="R187" s="17">
        <f t="shared" si="178"/>
        <v>0</v>
      </c>
      <c r="S187" s="17">
        <f t="shared" si="179"/>
        <v>0</v>
      </c>
      <c r="T187" s="17">
        <f t="shared" si="180"/>
        <v>0</v>
      </c>
      <c r="U187" s="17">
        <f t="shared" si="181"/>
        <v>0</v>
      </c>
      <c r="V187" s="17">
        <f t="shared" si="182"/>
        <v>0</v>
      </c>
      <c r="W187" s="17">
        <f t="shared" si="183"/>
        <v>7.0284490059995957</v>
      </c>
      <c r="X187" s="17">
        <f t="shared" si="167"/>
        <v>0</v>
      </c>
      <c r="Y187" s="17">
        <f t="shared" si="184"/>
        <v>0</v>
      </c>
      <c r="Z187" s="17">
        <f t="shared" si="185"/>
        <v>0</v>
      </c>
      <c r="AA187" s="17">
        <f t="shared" si="186"/>
        <v>0</v>
      </c>
      <c r="AB187" s="18">
        <f t="shared" si="187"/>
        <v>3.4791431429748019</v>
      </c>
      <c r="AC187" s="18">
        <f t="shared" si="202"/>
        <v>3.4791431429748019</v>
      </c>
      <c r="AD187" s="18">
        <f t="shared" si="188"/>
        <v>3.4791431429748547</v>
      </c>
      <c r="AE187" s="18">
        <f t="shared" si="189"/>
        <v>3.4791431429748547</v>
      </c>
      <c r="AF187" s="18">
        <f t="shared" si="190"/>
        <v>2.7060002223137261</v>
      </c>
      <c r="AG187" s="18">
        <f t="shared" si="191"/>
        <v>2.7060002223137261</v>
      </c>
      <c r="AH187" s="18">
        <f t="shared" si="192"/>
        <v>2.7060002223137261</v>
      </c>
      <c r="AI187" s="18">
        <f t="shared" si="193"/>
        <v>2.7060002223137527</v>
      </c>
      <c r="AJ187" s="18">
        <f t="shared" si="194"/>
        <v>2.7060002223137527</v>
      </c>
      <c r="AK187" s="18">
        <f t="shared" si="195"/>
        <v>2.7060002223137527</v>
      </c>
      <c r="AL187" s="18">
        <f t="shared" si="196"/>
        <v>2.7060002223137527</v>
      </c>
      <c r="AM187" s="18">
        <f t="shared" si="197"/>
        <v>2.7060002223137527</v>
      </c>
      <c r="AN187" s="18">
        <f t="shared" si="198"/>
        <v>2.7060002223137527</v>
      </c>
      <c r="AO187" s="18">
        <f t="shared" si="199"/>
        <v>2.7060002223137527</v>
      </c>
      <c r="AP187" s="18">
        <f t="shared" si="200"/>
        <v>2.7060002223137527</v>
      </c>
      <c r="AQ187" s="18">
        <f t="shared" si="201"/>
        <v>5.4120004446273464</v>
      </c>
      <c r="AR187" s="18">
        <f t="shared" si="168"/>
        <v>7.7314292066106534</v>
      </c>
      <c r="AS187" s="18">
        <f t="shared" si="166"/>
        <v>7.7314292066106534</v>
      </c>
      <c r="AT187" s="18">
        <f t="shared" si="165"/>
        <v>7.7314292066106534</v>
      </c>
      <c r="AU187" s="18">
        <f t="shared" si="164"/>
        <v>7.7314292066106534</v>
      </c>
    </row>
    <row r="188" spans="1:48" x14ac:dyDescent="0.2">
      <c r="A188" s="68" t="s">
        <v>14</v>
      </c>
      <c r="B188" s="104">
        <v>38</v>
      </c>
      <c r="C188" s="22"/>
      <c r="D188" s="22">
        <f t="shared" si="153"/>
        <v>4215.91</v>
      </c>
      <c r="E188" s="22">
        <f>'[1]hypothetical grid'!BB39</f>
        <v>60</v>
      </c>
      <c r="F188" s="22">
        <f t="shared" si="154"/>
        <v>8220</v>
      </c>
      <c r="G188" s="22">
        <f t="shared" si="162"/>
        <v>1053.9775</v>
      </c>
      <c r="H188" s="17">
        <f t="shared" si="169"/>
        <v>0</v>
      </c>
      <c r="I188" s="17">
        <f t="shared" si="163"/>
        <v>0</v>
      </c>
      <c r="J188" s="17">
        <f t="shared" si="170"/>
        <v>0</v>
      </c>
      <c r="K188" s="17">
        <f t="shared" si="171"/>
        <v>0</v>
      </c>
      <c r="L188" s="17">
        <f t="shared" si="172"/>
        <v>0</v>
      </c>
      <c r="M188" s="17">
        <f t="shared" si="173"/>
        <v>0</v>
      </c>
      <c r="N188" s="17">
        <f t="shared" si="174"/>
        <v>0</v>
      </c>
      <c r="O188" s="17">
        <f t="shared" si="175"/>
        <v>0</v>
      </c>
      <c r="P188" s="17">
        <f t="shared" si="176"/>
        <v>0</v>
      </c>
      <c r="Q188" s="17">
        <f t="shared" si="177"/>
        <v>0</v>
      </c>
      <c r="R188" s="17">
        <f t="shared" si="178"/>
        <v>0</v>
      </c>
      <c r="S188" s="17">
        <f t="shared" si="179"/>
        <v>0</v>
      </c>
      <c r="T188" s="17">
        <f t="shared" si="180"/>
        <v>0</v>
      </c>
      <c r="U188" s="17">
        <f t="shared" si="181"/>
        <v>0</v>
      </c>
      <c r="V188" s="17">
        <f t="shared" si="182"/>
        <v>6.5078231537033284</v>
      </c>
      <c r="W188" s="17">
        <f t="shared" si="183"/>
        <v>0</v>
      </c>
      <c r="X188" s="17">
        <f t="shared" si="167"/>
        <v>0</v>
      </c>
      <c r="Y188" s="17">
        <f t="shared" si="184"/>
        <v>0</v>
      </c>
      <c r="Z188" s="17">
        <f t="shared" si="185"/>
        <v>0</v>
      </c>
      <c r="AA188" s="17">
        <f t="shared" si="186"/>
        <v>0</v>
      </c>
      <c r="AB188" s="18">
        <f t="shared" si="187"/>
        <v>3.2214288360877794</v>
      </c>
      <c r="AC188" s="18">
        <f t="shared" si="202"/>
        <v>3.2214288360878283</v>
      </c>
      <c r="AD188" s="18">
        <f t="shared" si="188"/>
        <v>3.2214288360878283</v>
      </c>
      <c r="AE188" s="18">
        <f t="shared" si="189"/>
        <v>2.505555761401598</v>
      </c>
      <c r="AF188" s="18">
        <f t="shared" si="190"/>
        <v>2.505555761401598</v>
      </c>
      <c r="AG188" s="18">
        <f t="shared" si="191"/>
        <v>2.505555761401598</v>
      </c>
      <c r="AH188" s="18">
        <f t="shared" si="192"/>
        <v>2.5055557614016224</v>
      </c>
      <c r="AI188" s="18">
        <f t="shared" si="193"/>
        <v>2.5055557614016224</v>
      </c>
      <c r="AJ188" s="18">
        <f t="shared" si="194"/>
        <v>2.5055557614016224</v>
      </c>
      <c r="AK188" s="18">
        <f t="shared" si="195"/>
        <v>2.5055557614016224</v>
      </c>
      <c r="AL188" s="18">
        <f t="shared" si="196"/>
        <v>2.5055557614016224</v>
      </c>
      <c r="AM188" s="18">
        <f t="shared" si="197"/>
        <v>2.5055557614016224</v>
      </c>
      <c r="AN188" s="18">
        <f t="shared" si="198"/>
        <v>2.5055557614016224</v>
      </c>
      <c r="AO188" s="18">
        <f t="shared" si="199"/>
        <v>2.5055557614016224</v>
      </c>
      <c r="AP188" s="18">
        <f t="shared" si="200"/>
        <v>5.0111115228030982</v>
      </c>
      <c r="AQ188" s="18">
        <f t="shared" si="201"/>
        <v>7.1587307468617158</v>
      </c>
      <c r="AR188" s="18">
        <f t="shared" si="168"/>
        <v>7.1587307468617158</v>
      </c>
      <c r="AS188" s="18">
        <f t="shared" si="166"/>
        <v>7.1587307468617158</v>
      </c>
      <c r="AT188" s="18">
        <f t="shared" si="165"/>
        <v>7.1587307468617158</v>
      </c>
      <c r="AU188" s="18">
        <f t="shared" si="164"/>
        <v>7.1587307468617158</v>
      </c>
    </row>
    <row r="189" spans="1:48" x14ac:dyDescent="0.2">
      <c r="A189" s="68" t="s">
        <v>14</v>
      </c>
      <c r="B189" s="104">
        <v>39</v>
      </c>
      <c r="C189" s="22"/>
      <c r="D189" s="22">
        <f t="shared" si="153"/>
        <v>4215.91</v>
      </c>
      <c r="E189" s="22">
        <f>'[1]hypothetical grid'!BB40</f>
        <v>60.000000000000909</v>
      </c>
      <c r="F189" s="22">
        <f t="shared" si="154"/>
        <v>8280</v>
      </c>
      <c r="G189" s="22">
        <f t="shared" si="162"/>
        <v>1053.9775</v>
      </c>
      <c r="H189" s="17">
        <f t="shared" si="169"/>
        <v>0</v>
      </c>
      <c r="I189" s="17">
        <f t="shared" si="163"/>
        <v>0</v>
      </c>
      <c r="J189" s="17">
        <f t="shared" si="170"/>
        <v>0</v>
      </c>
      <c r="K189" s="17">
        <f t="shared" si="171"/>
        <v>0</v>
      </c>
      <c r="L189" s="17">
        <f t="shared" si="172"/>
        <v>0</v>
      </c>
      <c r="M189" s="17">
        <f t="shared" si="173"/>
        <v>0</v>
      </c>
      <c r="N189" s="17">
        <f t="shared" si="174"/>
        <v>0</v>
      </c>
      <c r="O189" s="17">
        <f t="shared" si="175"/>
        <v>0</v>
      </c>
      <c r="P189" s="17">
        <f t="shared" si="176"/>
        <v>0</v>
      </c>
      <c r="Q189" s="17">
        <f t="shared" si="177"/>
        <v>0</v>
      </c>
      <c r="R189" s="17">
        <f t="shared" si="178"/>
        <v>0</v>
      </c>
      <c r="S189" s="17">
        <f t="shared" si="179"/>
        <v>0</v>
      </c>
      <c r="T189" s="17">
        <f t="shared" si="180"/>
        <v>0</v>
      </c>
      <c r="U189" s="17">
        <f t="shared" si="181"/>
        <v>6.0257621793549339</v>
      </c>
      <c r="V189" s="17">
        <f t="shared" si="182"/>
        <v>0</v>
      </c>
      <c r="W189" s="17">
        <f t="shared" si="183"/>
        <v>0</v>
      </c>
      <c r="X189" s="17">
        <f t="shared" si="167"/>
        <v>0</v>
      </c>
      <c r="Y189" s="17">
        <f t="shared" si="184"/>
        <v>0</v>
      </c>
      <c r="Z189" s="17">
        <f t="shared" si="185"/>
        <v>0</v>
      </c>
      <c r="AA189" s="17">
        <f t="shared" si="186"/>
        <v>8.2857337054128113</v>
      </c>
      <c r="AB189" s="18">
        <f t="shared" si="187"/>
        <v>2.9828044778591001</v>
      </c>
      <c r="AC189" s="18">
        <f t="shared" si="202"/>
        <v>2.9828044778591001</v>
      </c>
      <c r="AD189" s="18">
        <f t="shared" si="188"/>
        <v>2.319959038334813</v>
      </c>
      <c r="AE189" s="18">
        <f t="shared" si="189"/>
        <v>2.319959038334813</v>
      </c>
      <c r="AF189" s="18">
        <f t="shared" si="190"/>
        <v>2.319959038334813</v>
      </c>
      <c r="AG189" s="18">
        <f t="shared" si="191"/>
        <v>2.3199590383348356</v>
      </c>
      <c r="AH189" s="18">
        <f t="shared" si="192"/>
        <v>2.3199590383348356</v>
      </c>
      <c r="AI189" s="18">
        <f t="shared" si="193"/>
        <v>2.3199590383348356</v>
      </c>
      <c r="AJ189" s="18">
        <f t="shared" si="194"/>
        <v>2.3199590383348356</v>
      </c>
      <c r="AK189" s="18">
        <f t="shared" si="195"/>
        <v>2.3199590383348356</v>
      </c>
      <c r="AL189" s="18">
        <f t="shared" si="196"/>
        <v>2.3199590383348356</v>
      </c>
      <c r="AM189" s="18">
        <f t="shared" si="197"/>
        <v>2.3199590383348356</v>
      </c>
      <c r="AN189" s="18">
        <f t="shared" si="198"/>
        <v>2.3199590383348356</v>
      </c>
      <c r="AO189" s="18">
        <f t="shared" si="199"/>
        <v>4.6399180766695354</v>
      </c>
      <c r="AP189" s="18">
        <f t="shared" si="200"/>
        <v>6.6284543952423292</v>
      </c>
      <c r="AQ189" s="18">
        <f t="shared" si="201"/>
        <v>6.6284543952423292</v>
      </c>
      <c r="AR189" s="18">
        <f t="shared" si="168"/>
        <v>6.6284543952423292</v>
      </c>
      <c r="AS189" s="18">
        <f t="shared" si="166"/>
        <v>6.6284543952423292</v>
      </c>
      <c r="AT189" s="18">
        <f t="shared" si="165"/>
        <v>6.6284543952423292</v>
      </c>
      <c r="AU189" s="18">
        <f t="shared" si="164"/>
        <v>6.6284543952424197</v>
      </c>
    </row>
    <row r="190" spans="1:48" x14ac:dyDescent="0.2">
      <c r="A190" s="68" t="s">
        <v>14</v>
      </c>
      <c r="B190" s="104">
        <v>40</v>
      </c>
      <c r="C190" s="22"/>
      <c r="D190" s="22">
        <f t="shared" si="153"/>
        <v>4215.91</v>
      </c>
      <c r="E190" s="22">
        <f>'[1]hypothetical grid'!BB41</f>
        <v>60.000000000000909</v>
      </c>
      <c r="F190" s="22">
        <f t="shared" si="154"/>
        <v>8340</v>
      </c>
      <c r="G190" s="22">
        <f t="shared" si="162"/>
        <v>1053.9775</v>
      </c>
      <c r="H190" s="17">
        <f t="shared" si="169"/>
        <v>0</v>
      </c>
      <c r="I190" s="17">
        <f t="shared" si="163"/>
        <v>0</v>
      </c>
      <c r="J190" s="17">
        <f t="shared" si="170"/>
        <v>0</v>
      </c>
      <c r="K190" s="17">
        <f t="shared" si="171"/>
        <v>0</v>
      </c>
      <c r="L190" s="17">
        <f t="shared" si="172"/>
        <v>0</v>
      </c>
      <c r="M190" s="17">
        <f t="shared" si="173"/>
        <v>0</v>
      </c>
      <c r="N190" s="17">
        <f t="shared" si="174"/>
        <v>0</v>
      </c>
      <c r="O190" s="17">
        <f t="shared" si="175"/>
        <v>0</v>
      </c>
      <c r="P190" s="17">
        <f t="shared" si="176"/>
        <v>0</v>
      </c>
      <c r="Q190" s="17">
        <f t="shared" si="177"/>
        <v>0</v>
      </c>
      <c r="R190" s="17">
        <f t="shared" si="178"/>
        <v>0</v>
      </c>
      <c r="S190" s="17">
        <f t="shared" si="179"/>
        <v>0</v>
      </c>
      <c r="T190" s="17">
        <f t="shared" si="180"/>
        <v>5.5794094253286417</v>
      </c>
      <c r="U190" s="17">
        <f t="shared" si="181"/>
        <v>0</v>
      </c>
      <c r="V190" s="17">
        <f t="shared" si="182"/>
        <v>0</v>
      </c>
      <c r="W190" s="17">
        <f t="shared" si="183"/>
        <v>0</v>
      </c>
      <c r="X190" s="17">
        <f t="shared" si="167"/>
        <v>0</v>
      </c>
      <c r="Y190" s="17">
        <f t="shared" si="184"/>
        <v>0</v>
      </c>
      <c r="Z190" s="17">
        <f t="shared" si="185"/>
        <v>7.6719756531600094</v>
      </c>
      <c r="AA190" s="17">
        <f t="shared" si="186"/>
        <v>0</v>
      </c>
      <c r="AB190" s="18">
        <f t="shared" si="187"/>
        <v>2.7618559980176851</v>
      </c>
      <c r="AC190" s="18">
        <f t="shared" si="202"/>
        <v>2.1481102206803824</v>
      </c>
      <c r="AD190" s="18">
        <f t="shared" si="188"/>
        <v>2.1481102206803824</v>
      </c>
      <c r="AE190" s="18">
        <f t="shared" si="189"/>
        <v>2.1481102206803824</v>
      </c>
      <c r="AF190" s="18">
        <f t="shared" si="190"/>
        <v>2.1481102206804032</v>
      </c>
      <c r="AG190" s="18">
        <f t="shared" si="191"/>
        <v>2.1481102206804032</v>
      </c>
      <c r="AH190" s="18">
        <f t="shared" si="192"/>
        <v>2.1481102206804032</v>
      </c>
      <c r="AI190" s="18">
        <f t="shared" si="193"/>
        <v>2.1481102206804032</v>
      </c>
      <c r="AJ190" s="18">
        <f t="shared" si="194"/>
        <v>2.1481102206804032</v>
      </c>
      <c r="AK190" s="18">
        <f t="shared" si="195"/>
        <v>2.1481102206804032</v>
      </c>
      <c r="AL190" s="18">
        <f t="shared" si="196"/>
        <v>2.1481102206804032</v>
      </c>
      <c r="AM190" s="18">
        <f t="shared" si="197"/>
        <v>2.1481102206804032</v>
      </c>
      <c r="AN190" s="18">
        <f t="shared" si="198"/>
        <v>4.2962204413606804</v>
      </c>
      <c r="AO190" s="18">
        <f t="shared" si="199"/>
        <v>6.1374577733725264</v>
      </c>
      <c r="AP190" s="18">
        <f t="shared" si="200"/>
        <v>6.1374577733725264</v>
      </c>
      <c r="AQ190" s="18">
        <f t="shared" si="201"/>
        <v>6.1374577733725264</v>
      </c>
      <c r="AR190" s="18">
        <f t="shared" si="168"/>
        <v>6.1374577733725264</v>
      </c>
      <c r="AS190" s="18">
        <f t="shared" si="166"/>
        <v>6.1374577733725264</v>
      </c>
      <c r="AT190" s="18">
        <f t="shared" si="165"/>
        <v>6.1374577733726108</v>
      </c>
      <c r="AU190" s="18">
        <f t="shared" si="164"/>
        <v>3.6824746640235246</v>
      </c>
    </row>
    <row r="191" spans="1:48" x14ac:dyDescent="0.2">
      <c r="A191" s="68" t="s">
        <v>15</v>
      </c>
      <c r="B191" s="104">
        <v>1</v>
      </c>
      <c r="C191" s="21"/>
      <c r="D191" s="22">
        <v>4000</v>
      </c>
      <c r="E191" s="22">
        <f>'[1]hypothetical grid'!BC2</f>
        <v>46.666666666666515</v>
      </c>
      <c r="F191" s="22">
        <v>6000</v>
      </c>
      <c r="G191" s="22">
        <f t="shared" si="162"/>
        <v>1000</v>
      </c>
      <c r="H191" s="106">
        <f>$C191/(1.08)^$B191</f>
        <v>0</v>
      </c>
      <c r="I191" s="106">
        <f t="shared" si="163"/>
        <v>0</v>
      </c>
      <c r="J191" s="106">
        <f>$C193/(1.08)^$B191</f>
        <v>0</v>
      </c>
      <c r="K191" s="106">
        <f>$C194/(1.08)^$B191</f>
        <v>0</v>
      </c>
      <c r="L191" s="106">
        <f>$C195/(1.08)^$B191</f>
        <v>0</v>
      </c>
      <c r="M191" s="106">
        <f>$C196/(1.08)^$B191</f>
        <v>0</v>
      </c>
      <c r="N191" s="106">
        <f>$C197/(1.08)^$B191</f>
        <v>0</v>
      </c>
      <c r="O191" s="106">
        <f>$C198/(1.08)^$B191</f>
        <v>0</v>
      </c>
      <c r="P191" s="106">
        <f>$C199/(1.08)^$B191</f>
        <v>0</v>
      </c>
      <c r="Q191" s="106">
        <f>$C200/(1.08)^$B191</f>
        <v>0</v>
      </c>
      <c r="R191" s="106">
        <f>$C201/(1.08)^$B191</f>
        <v>0</v>
      </c>
      <c r="S191" s="106">
        <f>$C202/(1.08)^$B191</f>
        <v>112.23148148148147</v>
      </c>
      <c r="T191" s="106">
        <f>$C203/(1.08)^$B191</f>
        <v>0</v>
      </c>
      <c r="U191" s="106">
        <f>$C204/(1.08)^$B191</f>
        <v>0</v>
      </c>
      <c r="V191" s="106">
        <f>$C205/(1.08)^$B191</f>
        <v>0</v>
      </c>
      <c r="W191" s="106">
        <f>$C206/(1.08)^$B191</f>
        <v>0</v>
      </c>
      <c r="X191" s="106">
        <f>$C207/(1.08)^$B191</f>
        <v>0</v>
      </c>
      <c r="Y191" s="106">
        <f>$C208/(1.08)^$B191</f>
        <v>154.32407407407405</v>
      </c>
      <c r="Z191" s="106">
        <f>$C209/(1.08)^$B191</f>
        <v>0</v>
      </c>
      <c r="AA191" s="106">
        <f>$C210/(1.08)^$B191</f>
        <v>0</v>
      </c>
      <c r="AB191" s="106">
        <f>$E191/(1.08)^$B191</f>
        <v>43.209876543209731</v>
      </c>
      <c r="AC191" s="106">
        <f>$E192/(1.08)^$B191</f>
        <v>43.209876543209731</v>
      </c>
      <c r="AD191" s="106">
        <f>$E193/(1.08)^$B191</f>
        <v>43.209876543209731</v>
      </c>
      <c r="AE191" s="106">
        <f>$E194/(1.08)^$B191</f>
        <v>43.209876543210157</v>
      </c>
      <c r="AF191" s="106">
        <f>$E195/(1.08)^$B191</f>
        <v>43.209876543210157</v>
      </c>
      <c r="AG191" s="106">
        <f>$E196/(1.08)^$B191</f>
        <v>43.209876543210157</v>
      </c>
      <c r="AH191" s="106">
        <f>$E197/(1.08)^$B191</f>
        <v>43.209876543210157</v>
      </c>
      <c r="AI191" s="106">
        <f>$E198/(1.08)^$B191</f>
        <v>43.209876543210157</v>
      </c>
      <c r="AJ191" s="106">
        <f>$E199/(1.08)^$B191</f>
        <v>43.209876543210157</v>
      </c>
      <c r="AK191" s="106">
        <f>$E200/(1.08)^$B191</f>
        <v>43.209876543210157</v>
      </c>
      <c r="AL191" s="106">
        <f>$E201/(1.08)^$B191</f>
        <v>43.209876543210157</v>
      </c>
      <c r="AM191" s="106">
        <f>$E202/(1.08)^$B191</f>
        <v>86.419753086417785</v>
      </c>
      <c r="AN191" s="106">
        <f>$E203/(1.08)^$B191</f>
        <v>123.4567901234565</v>
      </c>
      <c r="AO191" s="106">
        <f>$E204/(1.08)^$B191</f>
        <v>123.4567901234565</v>
      </c>
      <c r="AP191" s="106">
        <f>$E205/(1.08)^$B191</f>
        <v>123.4567901234565</v>
      </c>
      <c r="AQ191" s="106">
        <f>$E206/(1.08)^$B191</f>
        <v>123.4567901234565</v>
      </c>
      <c r="AR191" s="106">
        <f>$E207/(1.08)^$B191</f>
        <v>123.4567901234565</v>
      </c>
      <c r="AS191" s="106">
        <f>$E208/(1.08)^$B191</f>
        <v>123.45679012345819</v>
      </c>
      <c r="AT191" s="106">
        <f>$E209/(1.08)^$B191</f>
        <v>74.074074074074076</v>
      </c>
      <c r="AU191" s="106">
        <f>$E210/(1.08)^$B191</f>
        <v>74.074074074074076</v>
      </c>
      <c r="AV191" s="18"/>
    </row>
    <row r="192" spans="1:48" x14ac:dyDescent="0.2">
      <c r="A192" s="68" t="s">
        <v>15</v>
      </c>
      <c r="B192" s="104">
        <v>2</v>
      </c>
      <c r="C192" s="21"/>
      <c r="D192" s="22">
        <f t="shared" ref="D192:D230" si="203">D191+C192</f>
        <v>4000</v>
      </c>
      <c r="E192" s="22">
        <f>'[1]hypothetical grid'!BC3</f>
        <v>46.666666666666515</v>
      </c>
      <c r="F192" s="22">
        <f t="shared" ref="F192:F230" si="204">F191+E192</f>
        <v>6046.6666666666661</v>
      </c>
      <c r="G192" s="22">
        <f t="shared" si="162"/>
        <v>1000</v>
      </c>
      <c r="H192" s="106">
        <f t="shared" ref="H192:H230" si="205">$C192/(1.08)^$B192</f>
        <v>0</v>
      </c>
      <c r="I192" s="106">
        <f t="shared" si="163"/>
        <v>0</v>
      </c>
      <c r="J192" s="106">
        <f t="shared" ref="J192:J229" si="206">$C194/(1.08)^$B192</f>
        <v>0</v>
      </c>
      <c r="K192" s="106">
        <f t="shared" ref="K192:K228" si="207">$C195/(1.08)^$B192</f>
        <v>0</v>
      </c>
      <c r="L192" s="106">
        <f t="shared" ref="L192:L227" si="208">$C196/(1.08)^$B192</f>
        <v>0</v>
      </c>
      <c r="M192" s="106">
        <f t="shared" ref="M192:M226" si="209">$C197/(1.08)^$B192</f>
        <v>0</v>
      </c>
      <c r="N192" s="106">
        <f t="shared" ref="N192:N214" si="210">$C198/(1.08)^$B192</f>
        <v>0</v>
      </c>
      <c r="O192" s="106">
        <f t="shared" ref="O192:O230" si="211">$C199/(1.08)^$B192</f>
        <v>0</v>
      </c>
      <c r="P192" s="106">
        <f t="shared" ref="P192:P230" si="212">$C200/(1.08)^$B192</f>
        <v>0</v>
      </c>
      <c r="Q192" s="106">
        <f t="shared" ref="Q192:Q230" si="213">$C201/(1.08)^$B192</f>
        <v>0</v>
      </c>
      <c r="R192" s="106">
        <f t="shared" ref="R192:R230" si="214">$C202/(1.08)^$B192</f>
        <v>103.91803840877914</v>
      </c>
      <c r="S192" s="106">
        <f t="shared" ref="S192:S230" si="215">$C203/(1.08)^$B192</f>
        <v>0</v>
      </c>
      <c r="T192" s="106">
        <f t="shared" ref="T192:T230" si="216">$C204/(1.08)^$B192</f>
        <v>0</v>
      </c>
      <c r="U192" s="106">
        <f t="shared" ref="U192:U230" si="217">$C205/(1.08)^$B192</f>
        <v>0</v>
      </c>
      <c r="V192" s="106">
        <f t="shared" ref="V192:V230" si="218">$C206/(1.08)^$B192</f>
        <v>0</v>
      </c>
      <c r="W192" s="106">
        <f t="shared" ref="W192:W230" si="219">$C207/(1.08)^$B192</f>
        <v>0</v>
      </c>
      <c r="X192" s="106">
        <f t="shared" ref="X192:X204" si="220">$C208/(1.08)^$B192</f>
        <v>142.89266117969819</v>
      </c>
      <c r="Y192" s="106">
        <f t="shared" ref="Y192:Y230" si="221">$C209/(1.08)^$B192</f>
        <v>0</v>
      </c>
      <c r="Z192" s="106">
        <f t="shared" ref="Z192:Z230" si="222">$C210/(1.08)^$B192</f>
        <v>0</v>
      </c>
      <c r="AA192" s="106">
        <f t="shared" ref="AA192:AA230" si="223">$C211/(1.08)^$B192</f>
        <v>0</v>
      </c>
      <c r="AB192" s="106">
        <f t="shared" ref="AB192:AB230" si="224">$E192/(1.08)^$B192</f>
        <v>40.009144947416416</v>
      </c>
      <c r="AC192" s="106">
        <f t="shared" ref="AC192:AC219" si="225">$E193/(1.08)^$B192</f>
        <v>40.009144947416416</v>
      </c>
      <c r="AD192" s="106">
        <f t="shared" ref="AD192:AD229" si="226">$E194/(1.08)^$B192</f>
        <v>40.009144947416807</v>
      </c>
      <c r="AE192" s="106">
        <f t="shared" ref="AE192:AE228" si="227">$E195/(1.08)^$B192</f>
        <v>40.009144947416807</v>
      </c>
      <c r="AF192" s="106">
        <f t="shared" ref="AF192:AF227" si="228">$E196/(1.08)^$B192</f>
        <v>40.009144947416807</v>
      </c>
      <c r="AG192" s="106">
        <f t="shared" ref="AG192:AG226" si="229">$E197/(1.08)^$B192</f>
        <v>40.009144947416807</v>
      </c>
      <c r="AH192" s="106">
        <f t="shared" ref="AH192:AH230" si="230">$E198/(1.08)^$B192</f>
        <v>40.009144947416807</v>
      </c>
      <c r="AI192" s="106">
        <f t="shared" ref="AI192:AI230" si="231">$E199/(1.08)^$B192</f>
        <v>40.009144947416807</v>
      </c>
      <c r="AJ192" s="106">
        <f t="shared" ref="AJ192:AJ230" si="232">$E200/(1.08)^$B192</f>
        <v>40.009144947416807</v>
      </c>
      <c r="AK192" s="106">
        <f t="shared" ref="AK192:AK230" si="233">$E201/(1.08)^$B192</f>
        <v>40.009144947416807</v>
      </c>
      <c r="AL192" s="106">
        <f t="shared" ref="AL192:AL230" si="234">$E202/(1.08)^$B192</f>
        <v>80.018289894831284</v>
      </c>
      <c r="AM192" s="106">
        <f t="shared" ref="AM192:AM230" si="235">$E203/(1.08)^$B192</f>
        <v>114.31184270690416</v>
      </c>
      <c r="AN192" s="106">
        <f t="shared" ref="AN192:AN230" si="236">$E204/(1.08)^$B192</f>
        <v>114.31184270690416</v>
      </c>
      <c r="AO192" s="106">
        <f t="shared" ref="AO192:AO230" si="237">$E205/(1.08)^$B192</f>
        <v>114.31184270690416</v>
      </c>
      <c r="AP192" s="106">
        <f t="shared" ref="AP192:AP230" si="238">$E206/(1.08)^$B192</f>
        <v>114.31184270690416</v>
      </c>
      <c r="AQ192" s="106">
        <f t="shared" ref="AQ192:AQ230" si="239">$E207/(1.08)^$B192</f>
        <v>114.31184270690416</v>
      </c>
      <c r="AR192" s="106">
        <f t="shared" ref="AR192:AR204" si="240">$E208/(1.08)^$B192</f>
        <v>114.31184270690572</v>
      </c>
      <c r="AS192" s="106">
        <f t="shared" ref="AS192:AS203" si="241">$E209/(1.08)^$B192</f>
        <v>68.587105624142652</v>
      </c>
      <c r="AT192" s="106">
        <f t="shared" ref="AT192:AT202" si="242">$E210/(1.08)^$B192</f>
        <v>68.587105624142652</v>
      </c>
      <c r="AU192" s="106">
        <f t="shared" ref="AU192:AU201" si="243">$E211/(1.08)^$B192</f>
        <v>68.587105624142652</v>
      </c>
      <c r="AV192" s="18"/>
    </row>
    <row r="193" spans="1:48" x14ac:dyDescent="0.2">
      <c r="A193" s="68" t="s">
        <v>15</v>
      </c>
      <c r="B193" s="104">
        <v>3</v>
      </c>
      <c r="C193" s="21"/>
      <c r="D193" s="22">
        <f t="shared" si="203"/>
        <v>4000</v>
      </c>
      <c r="E193" s="22">
        <f>'[1]hypothetical grid'!BC4</f>
        <v>46.666666666666515</v>
      </c>
      <c r="F193" s="22">
        <f t="shared" si="204"/>
        <v>6093.3333333333321</v>
      </c>
      <c r="G193" s="22">
        <f t="shared" si="162"/>
        <v>1000</v>
      </c>
      <c r="H193" s="106">
        <f t="shared" si="205"/>
        <v>0</v>
      </c>
      <c r="I193" s="106">
        <f t="shared" si="163"/>
        <v>0</v>
      </c>
      <c r="J193" s="106">
        <f t="shared" si="206"/>
        <v>0</v>
      </c>
      <c r="K193" s="106">
        <f t="shared" si="207"/>
        <v>0</v>
      </c>
      <c r="L193" s="106">
        <f t="shared" si="208"/>
        <v>0</v>
      </c>
      <c r="M193" s="106">
        <f t="shared" si="209"/>
        <v>0</v>
      </c>
      <c r="N193" s="106">
        <f t="shared" si="210"/>
        <v>0</v>
      </c>
      <c r="O193" s="106">
        <f t="shared" si="211"/>
        <v>0</v>
      </c>
      <c r="P193" s="106">
        <f t="shared" si="212"/>
        <v>0</v>
      </c>
      <c r="Q193" s="106">
        <f t="shared" si="213"/>
        <v>96.220405934054753</v>
      </c>
      <c r="R193" s="106">
        <f t="shared" si="214"/>
        <v>0</v>
      </c>
      <c r="S193" s="106">
        <f t="shared" si="215"/>
        <v>0</v>
      </c>
      <c r="T193" s="106">
        <f t="shared" si="216"/>
        <v>0</v>
      </c>
      <c r="U193" s="106">
        <f t="shared" si="217"/>
        <v>0</v>
      </c>
      <c r="V193" s="106">
        <f t="shared" si="218"/>
        <v>0</v>
      </c>
      <c r="W193" s="106">
        <f t="shared" si="219"/>
        <v>132.30801961083165</v>
      </c>
      <c r="X193" s="106">
        <f t="shared" si="220"/>
        <v>0</v>
      </c>
      <c r="Y193" s="106">
        <f t="shared" si="221"/>
        <v>0</v>
      </c>
      <c r="Z193" s="106">
        <f t="shared" si="222"/>
        <v>0</v>
      </c>
      <c r="AA193" s="106">
        <f t="shared" si="223"/>
        <v>0</v>
      </c>
      <c r="AB193" s="106">
        <f t="shared" si="224"/>
        <v>37.045504580941127</v>
      </c>
      <c r="AC193" s="106">
        <f t="shared" si="225"/>
        <v>37.04550458094149</v>
      </c>
      <c r="AD193" s="106">
        <f t="shared" si="226"/>
        <v>37.04550458094149</v>
      </c>
      <c r="AE193" s="106">
        <f t="shared" si="227"/>
        <v>37.04550458094149</v>
      </c>
      <c r="AF193" s="106">
        <f t="shared" si="228"/>
        <v>37.04550458094149</v>
      </c>
      <c r="AG193" s="106">
        <f t="shared" si="229"/>
        <v>37.04550458094149</v>
      </c>
      <c r="AH193" s="106">
        <f t="shared" si="230"/>
        <v>37.04550458094149</v>
      </c>
      <c r="AI193" s="106">
        <f t="shared" si="231"/>
        <v>37.04550458094149</v>
      </c>
      <c r="AJ193" s="106">
        <f t="shared" si="232"/>
        <v>37.04550458094149</v>
      </c>
      <c r="AK193" s="106">
        <f t="shared" si="233"/>
        <v>74.091009161880805</v>
      </c>
      <c r="AL193" s="106">
        <f t="shared" si="234"/>
        <v>105.84429880268904</v>
      </c>
      <c r="AM193" s="106">
        <f t="shared" si="235"/>
        <v>105.84429880268904</v>
      </c>
      <c r="AN193" s="106">
        <f t="shared" si="236"/>
        <v>105.84429880268904</v>
      </c>
      <c r="AO193" s="106">
        <f t="shared" si="237"/>
        <v>105.84429880268904</v>
      </c>
      <c r="AP193" s="106">
        <f t="shared" si="238"/>
        <v>105.84429880268904</v>
      </c>
      <c r="AQ193" s="106">
        <f t="shared" si="239"/>
        <v>105.84429880269047</v>
      </c>
      <c r="AR193" s="106">
        <f t="shared" si="240"/>
        <v>63.506579281613568</v>
      </c>
      <c r="AS193" s="106">
        <f t="shared" si="241"/>
        <v>63.506579281613568</v>
      </c>
      <c r="AT193" s="106">
        <f t="shared" si="242"/>
        <v>63.506579281613568</v>
      </c>
      <c r="AU193" s="106">
        <f t="shared" si="243"/>
        <v>63.506579281613568</v>
      </c>
      <c r="AV193" s="18"/>
    </row>
    <row r="194" spans="1:48" x14ac:dyDescent="0.2">
      <c r="A194" s="68" t="s">
        <v>15</v>
      </c>
      <c r="B194" s="104">
        <v>4</v>
      </c>
      <c r="C194" s="21"/>
      <c r="D194" s="22">
        <f t="shared" si="203"/>
        <v>4000</v>
      </c>
      <c r="E194" s="22">
        <f>'[1]hypothetical grid'!BC5</f>
        <v>46.66666666666697</v>
      </c>
      <c r="F194" s="22">
        <f t="shared" si="204"/>
        <v>6139.9999999999991</v>
      </c>
      <c r="G194" s="22">
        <f t="shared" si="162"/>
        <v>1000</v>
      </c>
      <c r="H194" s="106">
        <f t="shared" si="205"/>
        <v>0</v>
      </c>
      <c r="I194" s="106">
        <f t="shared" si="163"/>
        <v>0</v>
      </c>
      <c r="J194" s="106">
        <f t="shared" si="206"/>
        <v>0</v>
      </c>
      <c r="K194" s="106">
        <f t="shared" si="207"/>
        <v>0</v>
      </c>
      <c r="L194" s="106">
        <f t="shared" si="208"/>
        <v>0</v>
      </c>
      <c r="M194" s="106">
        <f t="shared" si="209"/>
        <v>0</v>
      </c>
      <c r="N194" s="106">
        <f t="shared" si="210"/>
        <v>0</v>
      </c>
      <c r="O194" s="106">
        <f t="shared" si="211"/>
        <v>0</v>
      </c>
      <c r="P194" s="106">
        <f t="shared" si="212"/>
        <v>89.092968457458099</v>
      </c>
      <c r="Q194" s="106">
        <f t="shared" si="213"/>
        <v>0</v>
      </c>
      <c r="R194" s="106">
        <f t="shared" si="214"/>
        <v>0</v>
      </c>
      <c r="S194" s="106">
        <f t="shared" si="215"/>
        <v>0</v>
      </c>
      <c r="T194" s="106">
        <f t="shared" si="216"/>
        <v>0</v>
      </c>
      <c r="U194" s="106">
        <f t="shared" si="217"/>
        <v>0</v>
      </c>
      <c r="V194" s="106">
        <f t="shared" si="218"/>
        <v>122.50742556558485</v>
      </c>
      <c r="W194" s="106">
        <f t="shared" si="219"/>
        <v>0</v>
      </c>
      <c r="X194" s="106">
        <f t="shared" si="220"/>
        <v>0</v>
      </c>
      <c r="Y194" s="106">
        <f t="shared" si="221"/>
        <v>0</v>
      </c>
      <c r="Z194" s="106">
        <f t="shared" si="222"/>
        <v>0</v>
      </c>
      <c r="AA194" s="106">
        <f t="shared" si="223"/>
        <v>0</v>
      </c>
      <c r="AB194" s="106">
        <f t="shared" si="224"/>
        <v>34.301393130501374</v>
      </c>
      <c r="AC194" s="106">
        <f t="shared" si="225"/>
        <v>34.301393130501374</v>
      </c>
      <c r="AD194" s="106">
        <f t="shared" si="226"/>
        <v>34.301393130501374</v>
      </c>
      <c r="AE194" s="106">
        <f t="shared" si="227"/>
        <v>34.301393130501374</v>
      </c>
      <c r="AF194" s="106">
        <f t="shared" si="228"/>
        <v>34.301393130501374</v>
      </c>
      <c r="AG194" s="106">
        <f t="shared" si="229"/>
        <v>34.301393130501374</v>
      </c>
      <c r="AH194" s="106">
        <f t="shared" si="230"/>
        <v>34.301393130501374</v>
      </c>
      <c r="AI194" s="106">
        <f t="shared" si="231"/>
        <v>34.301393130501374</v>
      </c>
      <c r="AJ194" s="106">
        <f t="shared" si="232"/>
        <v>68.602786261000745</v>
      </c>
      <c r="AK194" s="106">
        <f t="shared" si="233"/>
        <v>98.003980372860212</v>
      </c>
      <c r="AL194" s="106">
        <f t="shared" si="234"/>
        <v>98.003980372860212</v>
      </c>
      <c r="AM194" s="106">
        <f t="shared" si="235"/>
        <v>98.003980372860212</v>
      </c>
      <c r="AN194" s="106">
        <f t="shared" si="236"/>
        <v>98.003980372860212</v>
      </c>
      <c r="AO194" s="106">
        <f t="shared" si="237"/>
        <v>98.003980372860212</v>
      </c>
      <c r="AP194" s="106">
        <f t="shared" si="238"/>
        <v>98.003980372861548</v>
      </c>
      <c r="AQ194" s="106">
        <f t="shared" si="239"/>
        <v>58.802388223716257</v>
      </c>
      <c r="AR194" s="106">
        <f t="shared" si="240"/>
        <v>58.802388223716257</v>
      </c>
      <c r="AS194" s="106">
        <f t="shared" si="241"/>
        <v>58.802388223716257</v>
      </c>
      <c r="AT194" s="106">
        <f t="shared" si="242"/>
        <v>58.802388223716257</v>
      </c>
      <c r="AU194" s="106">
        <f t="shared" si="243"/>
        <v>58.802388223716257</v>
      </c>
      <c r="AV194" s="18"/>
    </row>
    <row r="195" spans="1:48" x14ac:dyDescent="0.2">
      <c r="A195" s="68" t="s">
        <v>15</v>
      </c>
      <c r="B195" s="104">
        <v>5</v>
      </c>
      <c r="C195" s="21"/>
      <c r="D195" s="22">
        <f t="shared" si="203"/>
        <v>4000</v>
      </c>
      <c r="E195" s="22">
        <f>'[1]hypothetical grid'!BC6</f>
        <v>46.66666666666697</v>
      </c>
      <c r="F195" s="22">
        <f t="shared" si="204"/>
        <v>6186.6666666666661</v>
      </c>
      <c r="G195" s="22">
        <f t="shared" si="162"/>
        <v>1000</v>
      </c>
      <c r="H195" s="106">
        <f t="shared" si="205"/>
        <v>0</v>
      </c>
      <c r="I195" s="106">
        <f t="shared" si="163"/>
        <v>0</v>
      </c>
      <c r="J195" s="106">
        <f t="shared" si="206"/>
        <v>0</v>
      </c>
      <c r="K195" s="106">
        <f t="shared" si="207"/>
        <v>0</v>
      </c>
      <c r="L195" s="106">
        <f t="shared" si="208"/>
        <v>0</v>
      </c>
      <c r="M195" s="106">
        <f t="shared" si="209"/>
        <v>0</v>
      </c>
      <c r="N195" s="106">
        <f t="shared" si="210"/>
        <v>0</v>
      </c>
      <c r="O195" s="106">
        <f t="shared" si="211"/>
        <v>82.493489312461193</v>
      </c>
      <c r="P195" s="106">
        <f t="shared" si="212"/>
        <v>0</v>
      </c>
      <c r="Q195" s="106">
        <f t="shared" si="213"/>
        <v>0</v>
      </c>
      <c r="R195" s="106">
        <f t="shared" si="214"/>
        <v>0</v>
      </c>
      <c r="S195" s="106">
        <f t="shared" si="215"/>
        <v>0</v>
      </c>
      <c r="T195" s="106">
        <f t="shared" si="216"/>
        <v>0</v>
      </c>
      <c r="U195" s="106">
        <f t="shared" si="217"/>
        <v>113.43280144961561</v>
      </c>
      <c r="V195" s="106">
        <f t="shared" si="218"/>
        <v>0</v>
      </c>
      <c r="W195" s="106">
        <f t="shared" si="219"/>
        <v>0</v>
      </c>
      <c r="X195" s="106">
        <f t="shared" si="220"/>
        <v>0</v>
      </c>
      <c r="Y195" s="106">
        <f t="shared" si="221"/>
        <v>0</v>
      </c>
      <c r="Z195" s="106">
        <f t="shared" si="222"/>
        <v>0</v>
      </c>
      <c r="AA195" s="106">
        <f t="shared" si="223"/>
        <v>85.072899629219123</v>
      </c>
      <c r="AB195" s="106">
        <f t="shared" si="224"/>
        <v>31.76054919490868</v>
      </c>
      <c r="AC195" s="106">
        <f t="shared" si="225"/>
        <v>31.76054919490868</v>
      </c>
      <c r="AD195" s="106">
        <f t="shared" si="226"/>
        <v>31.76054919490868</v>
      </c>
      <c r="AE195" s="106">
        <f t="shared" si="227"/>
        <v>31.76054919490868</v>
      </c>
      <c r="AF195" s="106">
        <f t="shared" si="228"/>
        <v>31.76054919490868</v>
      </c>
      <c r="AG195" s="106">
        <f t="shared" si="229"/>
        <v>31.76054919490868</v>
      </c>
      <c r="AH195" s="106">
        <f t="shared" si="230"/>
        <v>31.76054919490868</v>
      </c>
      <c r="AI195" s="106">
        <f t="shared" si="231"/>
        <v>63.521098389815506</v>
      </c>
      <c r="AJ195" s="106">
        <f t="shared" si="232"/>
        <v>90.744426271166859</v>
      </c>
      <c r="AK195" s="106">
        <f t="shared" si="233"/>
        <v>90.744426271166859</v>
      </c>
      <c r="AL195" s="106">
        <f t="shared" si="234"/>
        <v>90.744426271166859</v>
      </c>
      <c r="AM195" s="106">
        <f t="shared" si="235"/>
        <v>90.744426271166859</v>
      </c>
      <c r="AN195" s="106">
        <f t="shared" si="236"/>
        <v>90.744426271166859</v>
      </c>
      <c r="AO195" s="106">
        <f t="shared" si="237"/>
        <v>90.744426271168095</v>
      </c>
      <c r="AP195" s="106">
        <f t="shared" si="238"/>
        <v>54.446655762700239</v>
      </c>
      <c r="AQ195" s="106">
        <f t="shared" si="239"/>
        <v>54.446655762700239</v>
      </c>
      <c r="AR195" s="106">
        <f t="shared" si="240"/>
        <v>54.446655762700239</v>
      </c>
      <c r="AS195" s="106">
        <f t="shared" si="241"/>
        <v>54.446655762700239</v>
      </c>
      <c r="AT195" s="106">
        <f t="shared" si="242"/>
        <v>54.446655762700239</v>
      </c>
      <c r="AU195" s="106">
        <f t="shared" si="243"/>
        <v>54.446655762700239</v>
      </c>
      <c r="AV195" s="18"/>
    </row>
    <row r="196" spans="1:48" x14ac:dyDescent="0.2">
      <c r="A196" s="68" t="s">
        <v>15</v>
      </c>
      <c r="B196" s="104">
        <v>6</v>
      </c>
      <c r="C196" s="21"/>
      <c r="D196" s="22">
        <f t="shared" si="203"/>
        <v>4000</v>
      </c>
      <c r="E196" s="22">
        <f>'[1]hypothetical grid'!BC7</f>
        <v>46.66666666666697</v>
      </c>
      <c r="F196" s="22">
        <f t="shared" si="204"/>
        <v>6233.333333333333</v>
      </c>
      <c r="G196" s="22">
        <f t="shared" si="162"/>
        <v>1000</v>
      </c>
      <c r="H196" s="106">
        <f t="shared" si="205"/>
        <v>0</v>
      </c>
      <c r="I196" s="106">
        <f t="shared" si="163"/>
        <v>0</v>
      </c>
      <c r="J196" s="106">
        <f t="shared" si="206"/>
        <v>0</v>
      </c>
      <c r="K196" s="106">
        <f t="shared" si="207"/>
        <v>0</v>
      </c>
      <c r="L196" s="106">
        <f t="shared" si="208"/>
        <v>0</v>
      </c>
      <c r="M196" s="106">
        <f t="shared" si="209"/>
        <v>0</v>
      </c>
      <c r="N196" s="106">
        <f t="shared" si="210"/>
        <v>76.382860474501101</v>
      </c>
      <c r="O196" s="106">
        <f t="shared" si="211"/>
        <v>0</v>
      </c>
      <c r="P196" s="106">
        <f t="shared" si="212"/>
        <v>0</v>
      </c>
      <c r="Q196" s="106">
        <f t="shared" si="213"/>
        <v>0</v>
      </c>
      <c r="R196" s="106">
        <f t="shared" si="214"/>
        <v>0</v>
      </c>
      <c r="S196" s="106">
        <f t="shared" si="215"/>
        <v>0</v>
      </c>
      <c r="T196" s="106">
        <f t="shared" si="216"/>
        <v>105.03037171260704</v>
      </c>
      <c r="U196" s="106">
        <f t="shared" si="217"/>
        <v>0</v>
      </c>
      <c r="V196" s="106">
        <f t="shared" si="218"/>
        <v>0</v>
      </c>
      <c r="W196" s="106">
        <f t="shared" si="219"/>
        <v>0</v>
      </c>
      <c r="X196" s="106">
        <f t="shared" si="220"/>
        <v>0</v>
      </c>
      <c r="Y196" s="106">
        <f t="shared" si="221"/>
        <v>0</v>
      </c>
      <c r="Z196" s="106">
        <f t="shared" si="222"/>
        <v>78.771203360388071</v>
      </c>
      <c r="AA196" s="106">
        <f t="shared" si="223"/>
        <v>0</v>
      </c>
      <c r="AB196" s="106">
        <f t="shared" si="224"/>
        <v>29.407915921211739</v>
      </c>
      <c r="AC196" s="106">
        <f t="shared" si="225"/>
        <v>29.407915921211739</v>
      </c>
      <c r="AD196" s="106">
        <f t="shared" si="226"/>
        <v>29.407915921211739</v>
      </c>
      <c r="AE196" s="106">
        <f t="shared" si="227"/>
        <v>29.407915921211739</v>
      </c>
      <c r="AF196" s="106">
        <f t="shared" si="228"/>
        <v>29.407915921211739</v>
      </c>
      <c r="AG196" s="106">
        <f t="shared" si="229"/>
        <v>29.407915921211739</v>
      </c>
      <c r="AH196" s="106">
        <f t="shared" si="230"/>
        <v>58.815831842421758</v>
      </c>
      <c r="AI196" s="106">
        <f t="shared" si="231"/>
        <v>84.022616917747087</v>
      </c>
      <c r="AJ196" s="106">
        <f t="shared" si="232"/>
        <v>84.022616917747087</v>
      </c>
      <c r="AK196" s="106">
        <f t="shared" si="233"/>
        <v>84.022616917747087</v>
      </c>
      <c r="AL196" s="106">
        <f t="shared" si="234"/>
        <v>84.022616917747087</v>
      </c>
      <c r="AM196" s="106">
        <f t="shared" si="235"/>
        <v>84.022616917747087</v>
      </c>
      <c r="AN196" s="106">
        <f t="shared" si="236"/>
        <v>84.022616917748223</v>
      </c>
      <c r="AO196" s="106">
        <f t="shared" si="237"/>
        <v>50.413570150648368</v>
      </c>
      <c r="AP196" s="106">
        <f t="shared" si="238"/>
        <v>50.413570150648368</v>
      </c>
      <c r="AQ196" s="106">
        <f t="shared" si="239"/>
        <v>50.413570150648368</v>
      </c>
      <c r="AR196" s="106">
        <f t="shared" si="240"/>
        <v>50.413570150648368</v>
      </c>
      <c r="AS196" s="106">
        <f t="shared" si="241"/>
        <v>50.413570150648368</v>
      </c>
      <c r="AT196" s="106">
        <f t="shared" si="242"/>
        <v>50.413570150648368</v>
      </c>
      <c r="AU196" s="106">
        <f t="shared" si="243"/>
        <v>50.413570150648368</v>
      </c>
      <c r="AV196" s="18"/>
    </row>
    <row r="197" spans="1:48" x14ac:dyDescent="0.2">
      <c r="A197" s="68" t="s">
        <v>15</v>
      </c>
      <c r="B197" s="104">
        <v>7</v>
      </c>
      <c r="C197" s="21"/>
      <c r="D197" s="22">
        <f t="shared" si="203"/>
        <v>4000</v>
      </c>
      <c r="E197" s="22">
        <f>'[1]hypothetical grid'!BC8</f>
        <v>46.66666666666697</v>
      </c>
      <c r="F197" s="22">
        <f t="shared" si="204"/>
        <v>6280</v>
      </c>
      <c r="G197" s="22">
        <f t="shared" si="162"/>
        <v>1000</v>
      </c>
      <c r="H197" s="106">
        <f t="shared" si="205"/>
        <v>0</v>
      </c>
      <c r="I197" s="106">
        <f t="shared" si="163"/>
        <v>0</v>
      </c>
      <c r="J197" s="106">
        <f t="shared" si="206"/>
        <v>0</v>
      </c>
      <c r="K197" s="106">
        <f t="shared" si="207"/>
        <v>0</v>
      </c>
      <c r="L197" s="106">
        <f t="shared" si="208"/>
        <v>0</v>
      </c>
      <c r="M197" s="106">
        <f t="shared" si="209"/>
        <v>70.724870809723242</v>
      </c>
      <c r="N197" s="106">
        <f t="shared" si="210"/>
        <v>0</v>
      </c>
      <c r="O197" s="106">
        <f t="shared" si="211"/>
        <v>0</v>
      </c>
      <c r="P197" s="106">
        <f t="shared" si="212"/>
        <v>0</v>
      </c>
      <c r="Q197" s="106">
        <f t="shared" si="213"/>
        <v>0</v>
      </c>
      <c r="R197" s="106">
        <f t="shared" si="214"/>
        <v>0</v>
      </c>
      <c r="S197" s="106">
        <f t="shared" si="215"/>
        <v>97.250344178339844</v>
      </c>
      <c r="T197" s="106">
        <f t="shared" si="216"/>
        <v>0</v>
      </c>
      <c r="U197" s="106">
        <f t="shared" si="217"/>
        <v>0</v>
      </c>
      <c r="V197" s="106">
        <f t="shared" si="218"/>
        <v>0</v>
      </c>
      <c r="W197" s="106">
        <f t="shared" si="219"/>
        <v>0</v>
      </c>
      <c r="X197" s="106">
        <f t="shared" si="220"/>
        <v>0</v>
      </c>
      <c r="Y197" s="106">
        <f t="shared" si="221"/>
        <v>72.936299407766725</v>
      </c>
      <c r="Z197" s="106">
        <f t="shared" si="222"/>
        <v>0</v>
      </c>
      <c r="AA197" s="106">
        <f t="shared" si="223"/>
        <v>0</v>
      </c>
      <c r="AB197" s="106">
        <f t="shared" si="224"/>
        <v>27.229551778899754</v>
      </c>
      <c r="AC197" s="106">
        <f t="shared" si="225"/>
        <v>27.229551778899754</v>
      </c>
      <c r="AD197" s="106">
        <f t="shared" si="226"/>
        <v>27.229551778899754</v>
      </c>
      <c r="AE197" s="106">
        <f t="shared" si="227"/>
        <v>27.229551778899754</v>
      </c>
      <c r="AF197" s="106">
        <f t="shared" si="228"/>
        <v>27.229551778899754</v>
      </c>
      <c r="AG197" s="106">
        <f t="shared" si="229"/>
        <v>54.459103557797917</v>
      </c>
      <c r="AH197" s="106">
        <f t="shared" si="230"/>
        <v>77.798719368284338</v>
      </c>
      <c r="AI197" s="106">
        <f t="shared" si="231"/>
        <v>77.798719368284338</v>
      </c>
      <c r="AJ197" s="106">
        <f t="shared" si="232"/>
        <v>77.798719368284338</v>
      </c>
      <c r="AK197" s="106">
        <f t="shared" si="233"/>
        <v>77.798719368284338</v>
      </c>
      <c r="AL197" s="106">
        <f t="shared" si="234"/>
        <v>77.798719368284338</v>
      </c>
      <c r="AM197" s="106">
        <f t="shared" si="235"/>
        <v>77.79871936828539</v>
      </c>
      <c r="AN197" s="106">
        <f t="shared" si="236"/>
        <v>46.679231620970704</v>
      </c>
      <c r="AO197" s="106">
        <f t="shared" si="237"/>
        <v>46.679231620970704</v>
      </c>
      <c r="AP197" s="106">
        <f t="shared" si="238"/>
        <v>46.679231620970704</v>
      </c>
      <c r="AQ197" s="106">
        <f t="shared" si="239"/>
        <v>46.679231620970704</v>
      </c>
      <c r="AR197" s="106">
        <f t="shared" si="240"/>
        <v>46.679231620970704</v>
      </c>
      <c r="AS197" s="106">
        <f t="shared" si="241"/>
        <v>46.679231620970704</v>
      </c>
      <c r="AT197" s="106">
        <f t="shared" si="242"/>
        <v>46.679231620970704</v>
      </c>
      <c r="AU197" s="106">
        <f t="shared" si="243"/>
        <v>46.679231620971237</v>
      </c>
      <c r="AV197" s="18"/>
    </row>
    <row r="198" spans="1:48" x14ac:dyDescent="0.2">
      <c r="A198" s="68" t="s">
        <v>15</v>
      </c>
      <c r="B198" s="104">
        <v>8</v>
      </c>
      <c r="C198" s="21"/>
      <c r="D198" s="22">
        <f t="shared" si="203"/>
        <v>4000</v>
      </c>
      <c r="E198" s="22">
        <f>'[1]hypothetical grid'!BC9</f>
        <v>46.66666666666697</v>
      </c>
      <c r="F198" s="22">
        <f t="shared" si="204"/>
        <v>6326.666666666667</v>
      </c>
      <c r="G198" s="22">
        <f t="shared" si="162"/>
        <v>1000</v>
      </c>
      <c r="H198" s="106">
        <f t="shared" si="205"/>
        <v>0</v>
      </c>
      <c r="I198" s="106">
        <f t="shared" si="163"/>
        <v>0</v>
      </c>
      <c r="J198" s="106">
        <f t="shared" si="206"/>
        <v>0</v>
      </c>
      <c r="K198" s="106">
        <f t="shared" si="207"/>
        <v>0</v>
      </c>
      <c r="L198" s="106">
        <f t="shared" si="208"/>
        <v>65.48599149048448</v>
      </c>
      <c r="M198" s="106">
        <f t="shared" si="209"/>
        <v>0</v>
      </c>
      <c r="N198" s="106">
        <f t="shared" si="210"/>
        <v>0</v>
      </c>
      <c r="O198" s="106">
        <f t="shared" si="211"/>
        <v>0</v>
      </c>
      <c r="P198" s="106">
        <f t="shared" si="212"/>
        <v>0</v>
      </c>
      <c r="Q198" s="106">
        <f t="shared" si="213"/>
        <v>0</v>
      </c>
      <c r="R198" s="106">
        <f t="shared" si="214"/>
        <v>90.046614979944295</v>
      </c>
      <c r="S198" s="106">
        <f t="shared" si="215"/>
        <v>0</v>
      </c>
      <c r="T198" s="106">
        <f t="shared" si="216"/>
        <v>0</v>
      </c>
      <c r="U198" s="106">
        <f t="shared" si="217"/>
        <v>0</v>
      </c>
      <c r="V198" s="106">
        <f t="shared" si="218"/>
        <v>0</v>
      </c>
      <c r="W198" s="106">
        <f t="shared" si="219"/>
        <v>0</v>
      </c>
      <c r="X198" s="106">
        <f t="shared" si="220"/>
        <v>67.533610562746972</v>
      </c>
      <c r="Y198" s="106">
        <f t="shared" si="221"/>
        <v>0</v>
      </c>
      <c r="Z198" s="106">
        <f t="shared" si="222"/>
        <v>0</v>
      </c>
      <c r="AA198" s="106">
        <f t="shared" si="223"/>
        <v>0</v>
      </c>
      <c r="AB198" s="106">
        <f t="shared" si="224"/>
        <v>25.212547943425701</v>
      </c>
      <c r="AC198" s="106">
        <f t="shared" si="225"/>
        <v>25.212547943425701</v>
      </c>
      <c r="AD198" s="106">
        <f t="shared" si="226"/>
        <v>25.212547943425701</v>
      </c>
      <c r="AE198" s="106">
        <f t="shared" si="227"/>
        <v>25.212547943425701</v>
      </c>
      <c r="AF198" s="106">
        <f t="shared" si="228"/>
        <v>50.425095886849924</v>
      </c>
      <c r="AG198" s="106">
        <f t="shared" si="229"/>
        <v>72.035851266929939</v>
      </c>
      <c r="AH198" s="106">
        <f t="shared" si="230"/>
        <v>72.035851266929939</v>
      </c>
      <c r="AI198" s="106">
        <f t="shared" si="231"/>
        <v>72.035851266929939</v>
      </c>
      <c r="AJ198" s="106">
        <f t="shared" si="232"/>
        <v>72.035851266929939</v>
      </c>
      <c r="AK198" s="106">
        <f t="shared" si="233"/>
        <v>72.035851266929939</v>
      </c>
      <c r="AL198" s="106">
        <f t="shared" si="234"/>
        <v>72.035851266930919</v>
      </c>
      <c r="AM198" s="106">
        <f t="shared" si="235"/>
        <v>43.221510760158061</v>
      </c>
      <c r="AN198" s="106">
        <f t="shared" si="236"/>
        <v>43.221510760158061</v>
      </c>
      <c r="AO198" s="106">
        <f t="shared" si="237"/>
        <v>43.221510760158061</v>
      </c>
      <c r="AP198" s="106">
        <f t="shared" si="238"/>
        <v>43.221510760158061</v>
      </c>
      <c r="AQ198" s="106">
        <f t="shared" si="239"/>
        <v>43.221510760158061</v>
      </c>
      <c r="AR198" s="106">
        <f t="shared" si="240"/>
        <v>43.221510760158061</v>
      </c>
      <c r="AS198" s="106">
        <f t="shared" si="241"/>
        <v>43.221510760158061</v>
      </c>
      <c r="AT198" s="106">
        <f t="shared" si="242"/>
        <v>43.221510760158552</v>
      </c>
      <c r="AU198" s="106">
        <f t="shared" si="243"/>
        <v>43.221510760158552</v>
      </c>
      <c r="AV198" s="18"/>
    </row>
    <row r="199" spans="1:48" x14ac:dyDescent="0.2">
      <c r="A199" s="68" t="s">
        <v>15</v>
      </c>
      <c r="B199" s="104">
        <v>9</v>
      </c>
      <c r="C199" s="21"/>
      <c r="D199" s="22">
        <f t="shared" si="203"/>
        <v>4000</v>
      </c>
      <c r="E199" s="22">
        <f>'[1]hypothetical grid'!BC10</f>
        <v>46.66666666666697</v>
      </c>
      <c r="F199" s="22">
        <f t="shared" si="204"/>
        <v>6373.3333333333339</v>
      </c>
      <c r="G199" s="22">
        <f t="shared" si="162"/>
        <v>1000</v>
      </c>
      <c r="H199" s="106">
        <f t="shared" si="205"/>
        <v>0</v>
      </c>
      <c r="I199" s="106">
        <f t="shared" si="163"/>
        <v>0</v>
      </c>
      <c r="J199" s="106">
        <f t="shared" si="206"/>
        <v>0</v>
      </c>
      <c r="K199" s="106">
        <f t="shared" si="207"/>
        <v>60.635177306004145</v>
      </c>
      <c r="L199" s="106">
        <f t="shared" si="208"/>
        <v>0</v>
      </c>
      <c r="M199" s="106">
        <f t="shared" si="209"/>
        <v>0</v>
      </c>
      <c r="N199" s="106">
        <f t="shared" si="210"/>
        <v>0</v>
      </c>
      <c r="O199" s="106">
        <f t="shared" si="211"/>
        <v>0</v>
      </c>
      <c r="P199" s="106">
        <f t="shared" si="212"/>
        <v>0</v>
      </c>
      <c r="Q199" s="106">
        <f t="shared" si="213"/>
        <v>83.376495351800273</v>
      </c>
      <c r="R199" s="106">
        <f t="shared" si="214"/>
        <v>0</v>
      </c>
      <c r="S199" s="106">
        <f t="shared" si="215"/>
        <v>0</v>
      </c>
      <c r="T199" s="106">
        <f t="shared" si="216"/>
        <v>0</v>
      </c>
      <c r="U199" s="106">
        <f t="shared" si="217"/>
        <v>0</v>
      </c>
      <c r="V199" s="106">
        <f t="shared" si="218"/>
        <v>0</v>
      </c>
      <c r="W199" s="106">
        <f t="shared" si="219"/>
        <v>62.531120891432373</v>
      </c>
      <c r="X199" s="106">
        <f t="shared" si="220"/>
        <v>0</v>
      </c>
      <c r="Y199" s="106">
        <f t="shared" si="221"/>
        <v>0</v>
      </c>
      <c r="Z199" s="106">
        <f t="shared" si="222"/>
        <v>0</v>
      </c>
      <c r="AA199" s="106">
        <f t="shared" si="223"/>
        <v>0</v>
      </c>
      <c r="AB199" s="106">
        <f t="shared" si="224"/>
        <v>23.344951799468237</v>
      </c>
      <c r="AC199" s="106">
        <f t="shared" si="225"/>
        <v>23.344951799468237</v>
      </c>
      <c r="AD199" s="106">
        <f t="shared" si="226"/>
        <v>23.344951799468237</v>
      </c>
      <c r="AE199" s="106">
        <f t="shared" si="227"/>
        <v>46.689903598935111</v>
      </c>
      <c r="AF199" s="106">
        <f t="shared" si="228"/>
        <v>66.699862284194381</v>
      </c>
      <c r="AG199" s="106">
        <f t="shared" si="229"/>
        <v>66.699862284194381</v>
      </c>
      <c r="AH199" s="106">
        <f t="shared" si="230"/>
        <v>66.699862284194381</v>
      </c>
      <c r="AI199" s="106">
        <f t="shared" si="231"/>
        <v>66.699862284194381</v>
      </c>
      <c r="AJ199" s="106">
        <f t="shared" si="232"/>
        <v>66.699862284194381</v>
      </c>
      <c r="AK199" s="106">
        <f t="shared" si="233"/>
        <v>66.699862284195291</v>
      </c>
      <c r="AL199" s="106">
        <f t="shared" si="234"/>
        <v>40.019917370516723</v>
      </c>
      <c r="AM199" s="106">
        <f t="shared" si="235"/>
        <v>40.019917370516723</v>
      </c>
      <c r="AN199" s="106">
        <f t="shared" si="236"/>
        <v>40.019917370516723</v>
      </c>
      <c r="AO199" s="106">
        <f t="shared" si="237"/>
        <v>40.019917370516723</v>
      </c>
      <c r="AP199" s="106">
        <f t="shared" si="238"/>
        <v>40.019917370516723</v>
      </c>
      <c r="AQ199" s="106">
        <f t="shared" si="239"/>
        <v>40.019917370516723</v>
      </c>
      <c r="AR199" s="106">
        <f t="shared" si="240"/>
        <v>40.019917370516723</v>
      </c>
      <c r="AS199" s="106">
        <f t="shared" si="241"/>
        <v>40.019917370517177</v>
      </c>
      <c r="AT199" s="106">
        <f t="shared" si="242"/>
        <v>40.019917370517177</v>
      </c>
      <c r="AU199" s="106">
        <f t="shared" si="243"/>
        <v>40.019917370516723</v>
      </c>
      <c r="AV199" s="18"/>
    </row>
    <row r="200" spans="1:48" x14ac:dyDescent="0.2">
      <c r="A200" s="68" t="s">
        <v>15</v>
      </c>
      <c r="B200" s="104">
        <v>10</v>
      </c>
      <c r="C200" s="21"/>
      <c r="D200" s="22">
        <f t="shared" si="203"/>
        <v>4000</v>
      </c>
      <c r="E200" s="22">
        <f>'[1]hypothetical grid'!BC11</f>
        <v>46.66666666666697</v>
      </c>
      <c r="F200" s="22">
        <f t="shared" si="204"/>
        <v>6420.0000000000009</v>
      </c>
      <c r="G200" s="22">
        <f t="shared" si="162"/>
        <v>1000</v>
      </c>
      <c r="H200" s="106">
        <f t="shared" si="205"/>
        <v>0</v>
      </c>
      <c r="I200" s="106">
        <f t="shared" si="163"/>
        <v>0</v>
      </c>
      <c r="J200" s="106">
        <f t="shared" si="206"/>
        <v>56.143682690744576</v>
      </c>
      <c r="K200" s="106">
        <f t="shared" si="207"/>
        <v>0</v>
      </c>
      <c r="L200" s="106">
        <f t="shared" si="208"/>
        <v>0</v>
      </c>
      <c r="M200" s="106">
        <f t="shared" si="209"/>
        <v>0</v>
      </c>
      <c r="N200" s="106">
        <f t="shared" si="210"/>
        <v>0</v>
      </c>
      <c r="O200" s="106">
        <f t="shared" si="211"/>
        <v>0</v>
      </c>
      <c r="P200" s="106">
        <f t="shared" si="212"/>
        <v>77.200458659074314</v>
      </c>
      <c r="Q200" s="106">
        <f t="shared" si="213"/>
        <v>0</v>
      </c>
      <c r="R200" s="106">
        <f t="shared" si="214"/>
        <v>0</v>
      </c>
      <c r="S200" s="106">
        <f t="shared" si="215"/>
        <v>0</v>
      </c>
      <c r="T200" s="106">
        <f t="shared" si="216"/>
        <v>0</v>
      </c>
      <c r="U200" s="106">
        <f t="shared" si="217"/>
        <v>0</v>
      </c>
      <c r="V200" s="106">
        <f t="shared" si="218"/>
        <v>57.899186010585531</v>
      </c>
      <c r="W200" s="106">
        <f t="shared" si="219"/>
        <v>0</v>
      </c>
      <c r="X200" s="106">
        <f t="shared" si="220"/>
        <v>0</v>
      </c>
      <c r="Y200" s="106">
        <f t="shared" si="221"/>
        <v>0</v>
      </c>
      <c r="Z200" s="106">
        <f t="shared" si="222"/>
        <v>0</v>
      </c>
      <c r="AA200" s="106">
        <f t="shared" si="223"/>
        <v>0</v>
      </c>
      <c r="AB200" s="106">
        <f t="shared" si="224"/>
        <v>21.615696110618739</v>
      </c>
      <c r="AC200" s="106">
        <f t="shared" si="225"/>
        <v>21.615696110618739</v>
      </c>
      <c r="AD200" s="106">
        <f t="shared" si="226"/>
        <v>43.231392221236213</v>
      </c>
      <c r="AE200" s="106">
        <f t="shared" si="227"/>
        <v>61.759131744624426</v>
      </c>
      <c r="AF200" s="106">
        <f t="shared" si="228"/>
        <v>61.759131744624426</v>
      </c>
      <c r="AG200" s="106">
        <f t="shared" si="229"/>
        <v>61.759131744624426</v>
      </c>
      <c r="AH200" s="106">
        <f t="shared" si="230"/>
        <v>61.759131744624426</v>
      </c>
      <c r="AI200" s="106">
        <f t="shared" si="231"/>
        <v>61.759131744624426</v>
      </c>
      <c r="AJ200" s="106">
        <f t="shared" si="232"/>
        <v>61.759131744625272</v>
      </c>
      <c r="AK200" s="106">
        <f t="shared" si="233"/>
        <v>37.055479046774742</v>
      </c>
      <c r="AL200" s="106">
        <f t="shared" si="234"/>
        <v>37.055479046774742</v>
      </c>
      <c r="AM200" s="106">
        <f t="shared" si="235"/>
        <v>37.055479046774742</v>
      </c>
      <c r="AN200" s="106">
        <f t="shared" si="236"/>
        <v>37.055479046774742</v>
      </c>
      <c r="AO200" s="106">
        <f t="shared" si="237"/>
        <v>37.055479046774742</v>
      </c>
      <c r="AP200" s="106">
        <f t="shared" si="238"/>
        <v>37.055479046774742</v>
      </c>
      <c r="AQ200" s="106">
        <f t="shared" si="239"/>
        <v>37.055479046774742</v>
      </c>
      <c r="AR200" s="106">
        <f t="shared" si="240"/>
        <v>37.055479046775162</v>
      </c>
      <c r="AS200" s="106">
        <f t="shared" si="241"/>
        <v>37.055479046775162</v>
      </c>
      <c r="AT200" s="106">
        <f t="shared" si="242"/>
        <v>37.055479046774742</v>
      </c>
      <c r="AU200" s="106">
        <f t="shared" si="243"/>
        <v>37.055479046774316</v>
      </c>
      <c r="AV200" s="18"/>
    </row>
    <row r="201" spans="1:48" x14ac:dyDescent="0.2">
      <c r="A201" s="68" t="s">
        <v>15</v>
      </c>
      <c r="B201" s="104">
        <v>11</v>
      </c>
      <c r="C201" s="22"/>
      <c r="D201" s="22">
        <f t="shared" si="203"/>
        <v>4000</v>
      </c>
      <c r="E201" s="22">
        <f>'[1]hypothetical grid'!BC12</f>
        <v>46.66666666666697</v>
      </c>
      <c r="F201" s="22">
        <f t="shared" si="204"/>
        <v>6466.6666666666679</v>
      </c>
      <c r="G201" s="22">
        <f t="shared" si="162"/>
        <v>1000</v>
      </c>
      <c r="H201" s="17">
        <f t="shared" si="205"/>
        <v>0</v>
      </c>
      <c r="I201" s="17">
        <f t="shared" si="163"/>
        <v>51.984891380319048</v>
      </c>
      <c r="J201" s="17">
        <f t="shared" si="206"/>
        <v>0</v>
      </c>
      <c r="K201" s="17">
        <f t="shared" si="207"/>
        <v>0</v>
      </c>
      <c r="L201" s="17">
        <f t="shared" si="208"/>
        <v>0</v>
      </c>
      <c r="M201" s="17">
        <f t="shared" si="209"/>
        <v>0</v>
      </c>
      <c r="N201" s="17">
        <f t="shared" si="210"/>
        <v>0</v>
      </c>
      <c r="O201" s="17">
        <f t="shared" si="211"/>
        <v>71.481906165809562</v>
      </c>
      <c r="P201" s="17">
        <f t="shared" si="212"/>
        <v>0</v>
      </c>
      <c r="Q201" s="17">
        <f t="shared" si="213"/>
        <v>0</v>
      </c>
      <c r="R201" s="17">
        <f t="shared" si="214"/>
        <v>0</v>
      </c>
      <c r="S201" s="17">
        <f t="shared" si="215"/>
        <v>0</v>
      </c>
      <c r="T201" s="17">
        <f t="shared" si="216"/>
        <v>0</v>
      </c>
      <c r="U201" s="17">
        <f t="shared" si="217"/>
        <v>53.610357417208824</v>
      </c>
      <c r="V201" s="17">
        <f t="shared" si="218"/>
        <v>0</v>
      </c>
      <c r="W201" s="17">
        <f t="shared" si="219"/>
        <v>0</v>
      </c>
      <c r="X201" s="17">
        <f t="shared" si="220"/>
        <v>0</v>
      </c>
      <c r="Y201" s="17">
        <f t="shared" si="221"/>
        <v>0</v>
      </c>
      <c r="Z201" s="17">
        <f t="shared" si="222"/>
        <v>0</v>
      </c>
      <c r="AA201" s="17">
        <f t="shared" si="223"/>
        <v>0</v>
      </c>
      <c r="AB201" s="18">
        <f t="shared" si="224"/>
        <v>20.014533435758093</v>
      </c>
      <c r="AC201" s="18">
        <f t="shared" si="225"/>
        <v>40.029066871515013</v>
      </c>
      <c r="AD201" s="18">
        <f t="shared" si="226"/>
        <v>57.184381245022621</v>
      </c>
      <c r="AE201" s="18">
        <f t="shared" si="227"/>
        <v>57.184381245022621</v>
      </c>
      <c r="AF201" s="18">
        <f t="shared" si="228"/>
        <v>57.184381245022621</v>
      </c>
      <c r="AG201" s="18">
        <f t="shared" si="229"/>
        <v>57.184381245022621</v>
      </c>
      <c r="AH201" s="18">
        <f t="shared" si="230"/>
        <v>57.184381245022621</v>
      </c>
      <c r="AI201" s="18">
        <f t="shared" si="231"/>
        <v>57.184381245023395</v>
      </c>
      <c r="AJ201" s="18">
        <f t="shared" si="232"/>
        <v>34.310628747013652</v>
      </c>
      <c r="AK201" s="18">
        <f t="shared" si="233"/>
        <v>34.310628747013652</v>
      </c>
      <c r="AL201" s="18">
        <f t="shared" si="234"/>
        <v>34.310628747013652</v>
      </c>
      <c r="AM201" s="18">
        <f t="shared" si="235"/>
        <v>34.310628747013652</v>
      </c>
      <c r="AN201" s="18">
        <f t="shared" si="236"/>
        <v>34.310628747013652</v>
      </c>
      <c r="AO201" s="18">
        <f t="shared" si="237"/>
        <v>34.310628747013652</v>
      </c>
      <c r="AP201" s="18">
        <f t="shared" si="238"/>
        <v>34.310628747013652</v>
      </c>
      <c r="AQ201" s="18">
        <f t="shared" si="239"/>
        <v>34.310628747014036</v>
      </c>
      <c r="AR201" s="18">
        <f t="shared" si="240"/>
        <v>34.310628747014036</v>
      </c>
      <c r="AS201" s="18">
        <f t="shared" si="241"/>
        <v>34.310628747013652</v>
      </c>
      <c r="AT201" s="18">
        <f t="shared" si="242"/>
        <v>34.310628747013261</v>
      </c>
      <c r="AU201" s="18">
        <f t="shared" si="243"/>
        <v>34.310628747013652</v>
      </c>
      <c r="AV201" s="18"/>
    </row>
    <row r="202" spans="1:48" x14ac:dyDescent="0.2">
      <c r="A202" s="68" t="s">
        <v>15</v>
      </c>
      <c r="B202" s="111">
        <v>12</v>
      </c>
      <c r="C202" s="21">
        <v>121.21</v>
      </c>
      <c r="D202" s="21">
        <f t="shared" si="203"/>
        <v>4121.21</v>
      </c>
      <c r="E202" s="22">
        <f>'[1]hypothetical grid'!BC13</f>
        <v>93.333333333331211</v>
      </c>
      <c r="F202" s="21">
        <f t="shared" si="204"/>
        <v>6559.9999999999991</v>
      </c>
      <c r="G202" s="21">
        <f t="shared" si="162"/>
        <v>1030.3025</v>
      </c>
      <c r="H202" s="17">
        <f t="shared" si="205"/>
        <v>48.1341586854806</v>
      </c>
      <c r="I202" s="17">
        <f t="shared" si="163"/>
        <v>0</v>
      </c>
      <c r="J202" s="17">
        <f t="shared" si="206"/>
        <v>0</v>
      </c>
      <c r="K202" s="17">
        <f t="shared" si="207"/>
        <v>0</v>
      </c>
      <c r="L202" s="17">
        <f t="shared" si="208"/>
        <v>0</v>
      </c>
      <c r="M202" s="17">
        <f t="shared" si="209"/>
        <v>0</v>
      </c>
      <c r="N202" s="17">
        <f t="shared" si="210"/>
        <v>66.186950153527363</v>
      </c>
      <c r="O202" s="17">
        <f t="shared" si="211"/>
        <v>0</v>
      </c>
      <c r="P202" s="17">
        <f t="shared" si="212"/>
        <v>0</v>
      </c>
      <c r="Q202" s="17">
        <f t="shared" si="213"/>
        <v>0</v>
      </c>
      <c r="R202" s="17">
        <f t="shared" si="214"/>
        <v>0</v>
      </c>
      <c r="S202" s="17">
        <f t="shared" si="215"/>
        <v>0</v>
      </c>
      <c r="T202" s="17">
        <f t="shared" si="216"/>
        <v>49.639219830748907</v>
      </c>
      <c r="U202" s="17">
        <f t="shared" si="217"/>
        <v>0</v>
      </c>
      <c r="V202" s="17">
        <f t="shared" si="218"/>
        <v>0</v>
      </c>
      <c r="W202" s="17">
        <f t="shared" si="219"/>
        <v>0</v>
      </c>
      <c r="X202" s="17">
        <f t="shared" si="220"/>
        <v>0</v>
      </c>
      <c r="Y202" s="17">
        <f t="shared" si="221"/>
        <v>0</v>
      </c>
      <c r="Z202" s="17">
        <f t="shared" si="222"/>
        <v>0</v>
      </c>
      <c r="AA202" s="17">
        <f t="shared" si="223"/>
        <v>0</v>
      </c>
      <c r="AB202" s="18">
        <f t="shared" si="224"/>
        <v>37.063950806958346</v>
      </c>
      <c r="AC202" s="18">
        <f t="shared" si="225"/>
        <v>52.948501152798713</v>
      </c>
      <c r="AD202" s="18">
        <f t="shared" si="226"/>
        <v>52.948501152798713</v>
      </c>
      <c r="AE202" s="18">
        <f t="shared" si="227"/>
        <v>52.948501152798713</v>
      </c>
      <c r="AF202" s="18">
        <f t="shared" si="228"/>
        <v>52.948501152798713</v>
      </c>
      <c r="AG202" s="18">
        <f t="shared" si="229"/>
        <v>52.948501152798713</v>
      </c>
      <c r="AH202" s="18">
        <f t="shared" si="230"/>
        <v>52.948501152799437</v>
      </c>
      <c r="AI202" s="18">
        <f t="shared" si="231"/>
        <v>31.769100691679302</v>
      </c>
      <c r="AJ202" s="18">
        <f t="shared" si="232"/>
        <v>31.769100691679302</v>
      </c>
      <c r="AK202" s="18">
        <f t="shared" si="233"/>
        <v>31.769100691679302</v>
      </c>
      <c r="AL202" s="18">
        <f t="shared" si="234"/>
        <v>31.769100691679302</v>
      </c>
      <c r="AM202" s="18">
        <f t="shared" si="235"/>
        <v>31.769100691679302</v>
      </c>
      <c r="AN202" s="18">
        <f t="shared" si="236"/>
        <v>31.769100691679302</v>
      </c>
      <c r="AO202" s="18">
        <f t="shared" si="237"/>
        <v>31.769100691679302</v>
      </c>
      <c r="AP202" s="18">
        <f t="shared" si="238"/>
        <v>31.769100691679661</v>
      </c>
      <c r="AQ202" s="18">
        <f t="shared" si="239"/>
        <v>31.769100691679661</v>
      </c>
      <c r="AR202" s="18">
        <f t="shared" si="240"/>
        <v>31.769100691679302</v>
      </c>
      <c r="AS202" s="18">
        <f t="shared" si="241"/>
        <v>31.76910069167894</v>
      </c>
      <c r="AT202" s="18">
        <f t="shared" si="242"/>
        <v>31.769100691679302</v>
      </c>
      <c r="AU202" s="18">
        <f>$E221/(1.08)^$B202</f>
        <v>31.769100691679302</v>
      </c>
      <c r="AV202" s="18"/>
    </row>
    <row r="203" spans="1:48" x14ac:dyDescent="0.2">
      <c r="A203" s="68" t="s">
        <v>15</v>
      </c>
      <c r="B203" s="111">
        <v>13</v>
      </c>
      <c r="C203" s="21">
        <f>'[1]hypothetical grid'!AW14</f>
        <v>0</v>
      </c>
      <c r="D203" s="21">
        <f t="shared" si="203"/>
        <v>4121.21</v>
      </c>
      <c r="E203" s="22">
        <f>'[1]hypothetical grid'!BC14</f>
        <v>133.33333333333303</v>
      </c>
      <c r="F203" s="21">
        <f t="shared" si="204"/>
        <v>6693.3333333333321</v>
      </c>
      <c r="G203" s="21">
        <f t="shared" si="162"/>
        <v>1030.3025</v>
      </c>
      <c r="H203" s="17">
        <f t="shared" si="205"/>
        <v>0</v>
      </c>
      <c r="I203" s="17">
        <f t="shared" si="163"/>
        <v>0</v>
      </c>
      <c r="J203" s="17">
        <f t="shared" si="206"/>
        <v>0</v>
      </c>
      <c r="K203" s="17">
        <f t="shared" si="207"/>
        <v>0</v>
      </c>
      <c r="L203" s="17">
        <f t="shared" si="208"/>
        <v>0</v>
      </c>
      <c r="M203" s="17">
        <f t="shared" si="209"/>
        <v>61.284213105117928</v>
      </c>
      <c r="N203" s="17">
        <f t="shared" si="210"/>
        <v>0</v>
      </c>
      <c r="O203" s="17">
        <f t="shared" si="211"/>
        <v>0</v>
      </c>
      <c r="P203" s="17">
        <f t="shared" si="212"/>
        <v>0</v>
      </c>
      <c r="Q203" s="17">
        <f t="shared" si="213"/>
        <v>0</v>
      </c>
      <c r="R203" s="17">
        <f t="shared" si="214"/>
        <v>0</v>
      </c>
      <c r="S203" s="17">
        <f t="shared" si="215"/>
        <v>45.962240584026766</v>
      </c>
      <c r="T203" s="17">
        <f t="shared" si="216"/>
        <v>0</v>
      </c>
      <c r="U203" s="17">
        <f t="shared" si="217"/>
        <v>0</v>
      </c>
      <c r="V203" s="17">
        <f t="shared" si="218"/>
        <v>0</v>
      </c>
      <c r="W203" s="17">
        <f t="shared" si="219"/>
        <v>0</v>
      </c>
      <c r="X203" s="17">
        <f t="shared" si="220"/>
        <v>0</v>
      </c>
      <c r="Y203" s="17">
        <f t="shared" si="221"/>
        <v>0</v>
      </c>
      <c r="Z203" s="17">
        <f t="shared" si="222"/>
        <v>0</v>
      </c>
      <c r="AA203" s="17">
        <f t="shared" si="223"/>
        <v>0</v>
      </c>
      <c r="AB203" s="18">
        <f t="shared" si="224"/>
        <v>49.026389956295105</v>
      </c>
      <c r="AC203" s="18">
        <f t="shared" si="225"/>
        <v>49.026389956295105</v>
      </c>
      <c r="AD203" s="18">
        <f t="shared" si="226"/>
        <v>49.026389956295105</v>
      </c>
      <c r="AE203" s="18">
        <f t="shared" si="227"/>
        <v>49.026389956295105</v>
      </c>
      <c r="AF203" s="18">
        <f t="shared" si="228"/>
        <v>49.026389956295105</v>
      </c>
      <c r="AG203" s="18">
        <f t="shared" si="229"/>
        <v>49.026389956295773</v>
      </c>
      <c r="AH203" s="18">
        <f t="shared" si="230"/>
        <v>29.415833973777133</v>
      </c>
      <c r="AI203" s="18">
        <f t="shared" si="231"/>
        <v>29.415833973777133</v>
      </c>
      <c r="AJ203" s="18">
        <f t="shared" si="232"/>
        <v>29.415833973777133</v>
      </c>
      <c r="AK203" s="18">
        <f t="shared" si="233"/>
        <v>29.415833973777133</v>
      </c>
      <c r="AL203" s="18">
        <f t="shared" si="234"/>
        <v>29.415833973777133</v>
      </c>
      <c r="AM203" s="18">
        <f t="shared" si="235"/>
        <v>29.415833973777133</v>
      </c>
      <c r="AN203" s="18">
        <f t="shared" si="236"/>
        <v>29.415833973777133</v>
      </c>
      <c r="AO203" s="18">
        <f t="shared" si="237"/>
        <v>29.415833973777467</v>
      </c>
      <c r="AP203" s="18">
        <f t="shared" si="238"/>
        <v>29.415833973777467</v>
      </c>
      <c r="AQ203" s="18">
        <f t="shared" si="239"/>
        <v>29.415833973777133</v>
      </c>
      <c r="AR203" s="18">
        <f t="shared" si="240"/>
        <v>29.415833973776795</v>
      </c>
      <c r="AS203" s="18">
        <f t="shared" si="241"/>
        <v>29.415833973777133</v>
      </c>
      <c r="AT203" s="18">
        <f>$E221/(1.08)^$B203</f>
        <v>29.415833973777133</v>
      </c>
      <c r="AU203" s="18">
        <f t="shared" ref="AU203:AU230" si="244">$E222/(1.08)^$B203</f>
        <v>29.415833973777133</v>
      </c>
      <c r="AV203" s="18"/>
    </row>
    <row r="204" spans="1:48" x14ac:dyDescent="0.2">
      <c r="A204" s="68" t="s">
        <v>15</v>
      </c>
      <c r="B204" s="111">
        <v>14</v>
      </c>
      <c r="C204" s="21">
        <f>'[1]hypothetical grid'!AW15</f>
        <v>0</v>
      </c>
      <c r="D204" s="21">
        <f t="shared" si="203"/>
        <v>4121.21</v>
      </c>
      <c r="E204" s="22">
        <f>'[1]hypothetical grid'!BC15</f>
        <v>133.33333333333303</v>
      </c>
      <c r="F204" s="21">
        <f t="shared" si="204"/>
        <v>6826.6666666666652</v>
      </c>
      <c r="G204" s="21">
        <f t="shared" si="162"/>
        <v>1030.3025</v>
      </c>
      <c r="H204" s="17">
        <f t="shared" si="205"/>
        <v>0</v>
      </c>
      <c r="I204" s="17">
        <f t="shared" si="163"/>
        <v>0</v>
      </c>
      <c r="J204" s="17">
        <f t="shared" si="206"/>
        <v>0</v>
      </c>
      <c r="K204" s="17">
        <f t="shared" si="207"/>
        <v>0</v>
      </c>
      <c r="L204" s="17">
        <f t="shared" si="208"/>
        <v>56.744641763998068</v>
      </c>
      <c r="M204" s="17">
        <f t="shared" si="209"/>
        <v>0</v>
      </c>
      <c r="N204" s="17">
        <f t="shared" si="210"/>
        <v>0</v>
      </c>
      <c r="O204" s="17">
        <f t="shared" si="211"/>
        <v>0</v>
      </c>
      <c r="P204" s="17">
        <f t="shared" si="212"/>
        <v>0</v>
      </c>
      <c r="Q204" s="17">
        <f t="shared" si="213"/>
        <v>0</v>
      </c>
      <c r="R204" s="17">
        <f t="shared" si="214"/>
        <v>42.55763017039515</v>
      </c>
      <c r="S204" s="17">
        <f t="shared" si="215"/>
        <v>0</v>
      </c>
      <c r="T204" s="17">
        <f t="shared" si="216"/>
        <v>0</v>
      </c>
      <c r="U204" s="17">
        <f t="shared" si="217"/>
        <v>0</v>
      </c>
      <c r="V204" s="17">
        <f t="shared" si="218"/>
        <v>0</v>
      </c>
      <c r="W204" s="17">
        <f t="shared" si="219"/>
        <v>0</v>
      </c>
      <c r="X204" s="17">
        <f t="shared" si="220"/>
        <v>0</v>
      </c>
      <c r="Y204" s="17">
        <f t="shared" si="221"/>
        <v>0</v>
      </c>
      <c r="Z204" s="17">
        <f t="shared" si="222"/>
        <v>0</v>
      </c>
      <c r="AA204" s="17">
        <f t="shared" si="223"/>
        <v>0</v>
      </c>
      <c r="AB204" s="18">
        <f t="shared" si="224"/>
        <v>45.394805515088052</v>
      </c>
      <c r="AC204" s="18">
        <f t="shared" si="225"/>
        <v>45.394805515088052</v>
      </c>
      <c r="AD204" s="18">
        <f t="shared" si="226"/>
        <v>45.394805515088052</v>
      </c>
      <c r="AE204" s="18">
        <f t="shared" si="227"/>
        <v>45.394805515088052</v>
      </c>
      <c r="AF204" s="18">
        <f t="shared" si="228"/>
        <v>45.39480551508867</v>
      </c>
      <c r="AG204" s="18">
        <f t="shared" si="229"/>
        <v>27.236883309052896</v>
      </c>
      <c r="AH204" s="18">
        <f t="shared" si="230"/>
        <v>27.236883309052896</v>
      </c>
      <c r="AI204" s="18">
        <f t="shared" si="231"/>
        <v>27.236883309052896</v>
      </c>
      <c r="AJ204" s="18">
        <f t="shared" si="232"/>
        <v>27.236883309052896</v>
      </c>
      <c r="AK204" s="18">
        <f t="shared" si="233"/>
        <v>27.236883309052896</v>
      </c>
      <c r="AL204" s="18">
        <f t="shared" si="234"/>
        <v>27.236883309052896</v>
      </c>
      <c r="AM204" s="18">
        <f t="shared" si="235"/>
        <v>27.236883309052896</v>
      </c>
      <c r="AN204" s="18">
        <f t="shared" si="236"/>
        <v>27.236883309053205</v>
      </c>
      <c r="AO204" s="18">
        <f t="shared" si="237"/>
        <v>27.236883309053205</v>
      </c>
      <c r="AP204" s="18">
        <f t="shared" si="238"/>
        <v>27.236883309052896</v>
      </c>
      <c r="AQ204" s="18">
        <f t="shared" si="239"/>
        <v>27.236883309052583</v>
      </c>
      <c r="AR204" s="18">
        <f t="shared" si="240"/>
        <v>27.236883309052896</v>
      </c>
      <c r="AS204" s="18">
        <f>$E221/(1.08)^$B204</f>
        <v>27.236883309052896</v>
      </c>
      <c r="AT204" s="18">
        <f t="shared" ref="AT204:AT230" si="245">$E222/(1.08)^$B204</f>
        <v>27.236883309052896</v>
      </c>
      <c r="AU204" s="18">
        <f t="shared" si="244"/>
        <v>27.236883309052896</v>
      </c>
      <c r="AV204" s="18"/>
    </row>
    <row r="205" spans="1:48" x14ac:dyDescent="0.2">
      <c r="A205" s="68" t="s">
        <v>15</v>
      </c>
      <c r="B205" s="111">
        <v>15</v>
      </c>
      <c r="C205" s="21">
        <f>'[1]hypothetical grid'!AW16</f>
        <v>0</v>
      </c>
      <c r="D205" s="21">
        <f t="shared" si="203"/>
        <v>4121.21</v>
      </c>
      <c r="E205" s="22">
        <f>'[1]hypothetical grid'!BC16</f>
        <v>133.33333333333303</v>
      </c>
      <c r="F205" s="21">
        <f t="shared" si="204"/>
        <v>6959.9999999999982</v>
      </c>
      <c r="G205" s="21">
        <f t="shared" si="162"/>
        <v>1030.3025</v>
      </c>
      <c r="H205" s="17">
        <f t="shared" si="205"/>
        <v>0</v>
      </c>
      <c r="I205" s="17">
        <f t="shared" si="163"/>
        <v>0</v>
      </c>
      <c r="J205" s="17">
        <f t="shared" si="206"/>
        <v>0</v>
      </c>
      <c r="K205" s="17">
        <f t="shared" si="207"/>
        <v>52.541334966664877</v>
      </c>
      <c r="L205" s="17">
        <f t="shared" si="208"/>
        <v>0</v>
      </c>
      <c r="M205" s="17">
        <f t="shared" si="209"/>
        <v>0</v>
      </c>
      <c r="N205" s="17">
        <f t="shared" si="210"/>
        <v>0</v>
      </c>
      <c r="O205" s="17">
        <f t="shared" si="211"/>
        <v>0</v>
      </c>
      <c r="P205" s="17">
        <f t="shared" si="212"/>
        <v>0</v>
      </c>
      <c r="Q205" s="17">
        <f t="shared" si="213"/>
        <v>39.405213120736242</v>
      </c>
      <c r="R205" s="17">
        <f t="shared" si="214"/>
        <v>0</v>
      </c>
      <c r="S205" s="17">
        <f t="shared" si="215"/>
        <v>0</v>
      </c>
      <c r="T205" s="17">
        <f t="shared" si="216"/>
        <v>0</v>
      </c>
      <c r="U205" s="17">
        <f t="shared" si="217"/>
        <v>0</v>
      </c>
      <c r="V205" s="17">
        <f t="shared" si="218"/>
        <v>0</v>
      </c>
      <c r="W205" s="17">
        <f t="shared" si="219"/>
        <v>0</v>
      </c>
      <c r="X205" s="17">
        <f>$C221/(1.08)^$B205</f>
        <v>0</v>
      </c>
      <c r="Y205" s="17">
        <f t="shared" si="221"/>
        <v>0</v>
      </c>
      <c r="Z205" s="17">
        <f t="shared" si="222"/>
        <v>0</v>
      </c>
      <c r="AA205" s="17">
        <f t="shared" si="223"/>
        <v>0</v>
      </c>
      <c r="AB205" s="18">
        <f t="shared" si="224"/>
        <v>42.032227328785233</v>
      </c>
      <c r="AC205" s="18">
        <f t="shared" si="225"/>
        <v>42.032227328785233</v>
      </c>
      <c r="AD205" s="18">
        <f t="shared" si="226"/>
        <v>42.032227328785233</v>
      </c>
      <c r="AE205" s="18">
        <f t="shared" si="227"/>
        <v>42.032227328785808</v>
      </c>
      <c r="AF205" s="18">
        <f t="shared" si="228"/>
        <v>25.219336397271196</v>
      </c>
      <c r="AG205" s="18">
        <f t="shared" si="229"/>
        <v>25.219336397271196</v>
      </c>
      <c r="AH205" s="18">
        <f t="shared" si="230"/>
        <v>25.219336397271196</v>
      </c>
      <c r="AI205" s="18">
        <f t="shared" si="231"/>
        <v>25.219336397271196</v>
      </c>
      <c r="AJ205" s="18">
        <f t="shared" si="232"/>
        <v>25.219336397271196</v>
      </c>
      <c r="AK205" s="18">
        <f t="shared" si="233"/>
        <v>25.219336397271196</v>
      </c>
      <c r="AL205" s="18">
        <f t="shared" si="234"/>
        <v>25.219336397271196</v>
      </c>
      <c r="AM205" s="18">
        <f t="shared" si="235"/>
        <v>25.219336397271483</v>
      </c>
      <c r="AN205" s="18">
        <f t="shared" si="236"/>
        <v>25.219336397271483</v>
      </c>
      <c r="AO205" s="18">
        <f t="shared" si="237"/>
        <v>25.219336397271196</v>
      </c>
      <c r="AP205" s="18">
        <f t="shared" si="238"/>
        <v>25.219336397270911</v>
      </c>
      <c r="AQ205" s="18">
        <f t="shared" si="239"/>
        <v>25.219336397271196</v>
      </c>
      <c r="AR205" s="18">
        <f>$E221/(1.08)^$B205</f>
        <v>25.219336397271196</v>
      </c>
      <c r="AS205" s="18">
        <f t="shared" ref="AS205:AS230" si="246">$E222/(1.08)^$B205</f>
        <v>25.219336397271196</v>
      </c>
      <c r="AT205" s="18">
        <f t="shared" si="245"/>
        <v>25.219336397271196</v>
      </c>
      <c r="AU205" s="18">
        <f t="shared" si="244"/>
        <v>25.219336397271196</v>
      </c>
      <c r="AV205" s="18"/>
    </row>
    <row r="206" spans="1:48" x14ac:dyDescent="0.2">
      <c r="A206" s="68" t="s">
        <v>15</v>
      </c>
      <c r="B206" s="111">
        <v>16</v>
      </c>
      <c r="C206" s="21">
        <f>'[1]hypothetical grid'!AW17</f>
        <v>0</v>
      </c>
      <c r="D206" s="21">
        <f t="shared" si="203"/>
        <v>4121.21</v>
      </c>
      <c r="E206" s="22">
        <f>'[1]hypothetical grid'!BC17</f>
        <v>133.33333333333303</v>
      </c>
      <c r="F206" s="21">
        <f t="shared" si="204"/>
        <v>7093.3333333333312</v>
      </c>
      <c r="G206" s="21">
        <f t="shared" si="162"/>
        <v>1030.3025</v>
      </c>
      <c r="H206" s="17">
        <f t="shared" si="205"/>
        <v>0</v>
      </c>
      <c r="I206" s="17">
        <f t="shared" si="163"/>
        <v>0</v>
      </c>
      <c r="J206" s="17">
        <f t="shared" si="206"/>
        <v>48.649384228393401</v>
      </c>
      <c r="K206" s="17">
        <f t="shared" si="207"/>
        <v>0</v>
      </c>
      <c r="L206" s="17">
        <f t="shared" si="208"/>
        <v>0</v>
      </c>
      <c r="M206" s="17">
        <f t="shared" si="209"/>
        <v>0</v>
      </c>
      <c r="N206" s="17">
        <f t="shared" si="210"/>
        <v>0</v>
      </c>
      <c r="O206" s="17">
        <f t="shared" si="211"/>
        <v>0</v>
      </c>
      <c r="P206" s="17">
        <f t="shared" si="212"/>
        <v>36.486308445126156</v>
      </c>
      <c r="Q206" s="17">
        <f t="shared" si="213"/>
        <v>0</v>
      </c>
      <c r="R206" s="17">
        <f t="shared" si="214"/>
        <v>0</v>
      </c>
      <c r="S206" s="17">
        <f t="shared" si="215"/>
        <v>0</v>
      </c>
      <c r="T206" s="17">
        <f t="shared" si="216"/>
        <v>0</v>
      </c>
      <c r="U206" s="17">
        <f t="shared" si="217"/>
        <v>0</v>
      </c>
      <c r="V206" s="17">
        <f t="shared" si="218"/>
        <v>0</v>
      </c>
      <c r="W206" s="17">
        <f t="shared" si="219"/>
        <v>0</v>
      </c>
      <c r="X206" s="17">
        <f t="shared" ref="X206:X230" si="247">$C222/(1.08)^$B206</f>
        <v>0</v>
      </c>
      <c r="Y206" s="17">
        <f t="shared" si="221"/>
        <v>0</v>
      </c>
      <c r="Z206" s="17">
        <f t="shared" si="222"/>
        <v>0</v>
      </c>
      <c r="AA206" s="17">
        <f t="shared" si="223"/>
        <v>0</v>
      </c>
      <c r="AB206" s="18">
        <f t="shared" si="224"/>
        <v>38.918729008134477</v>
      </c>
      <c r="AC206" s="18">
        <f t="shared" si="225"/>
        <v>38.918729008134477</v>
      </c>
      <c r="AD206" s="18">
        <f t="shared" si="226"/>
        <v>38.91872900813501</v>
      </c>
      <c r="AE206" s="18">
        <f t="shared" si="227"/>
        <v>23.351237404880738</v>
      </c>
      <c r="AF206" s="18">
        <f t="shared" si="228"/>
        <v>23.351237404880738</v>
      </c>
      <c r="AG206" s="18">
        <f t="shared" si="229"/>
        <v>23.351237404880738</v>
      </c>
      <c r="AH206" s="18">
        <f t="shared" si="230"/>
        <v>23.351237404880738</v>
      </c>
      <c r="AI206" s="18">
        <f t="shared" si="231"/>
        <v>23.351237404880738</v>
      </c>
      <c r="AJ206" s="18">
        <f t="shared" si="232"/>
        <v>23.351237404880738</v>
      </c>
      <c r="AK206" s="18">
        <f t="shared" si="233"/>
        <v>23.351237404880738</v>
      </c>
      <c r="AL206" s="18">
        <f t="shared" si="234"/>
        <v>23.351237404881005</v>
      </c>
      <c r="AM206" s="18">
        <f t="shared" si="235"/>
        <v>23.351237404881005</v>
      </c>
      <c r="AN206" s="18">
        <f t="shared" si="236"/>
        <v>23.351237404880738</v>
      </c>
      <c r="AO206" s="18">
        <f t="shared" si="237"/>
        <v>23.351237404880472</v>
      </c>
      <c r="AP206" s="18">
        <f t="shared" si="238"/>
        <v>23.351237404880738</v>
      </c>
      <c r="AQ206" s="18">
        <f t="shared" si="239"/>
        <v>23.351237404880738</v>
      </c>
      <c r="AR206" s="18">
        <f t="shared" ref="AR206:AR230" si="248">$E222/(1.08)^$B206</f>
        <v>23.351237404880738</v>
      </c>
      <c r="AS206" s="18">
        <f t="shared" si="246"/>
        <v>23.351237404880738</v>
      </c>
      <c r="AT206" s="18">
        <f t="shared" si="245"/>
        <v>23.351237404880738</v>
      </c>
      <c r="AU206" s="18">
        <f t="shared" si="244"/>
        <v>23.351237404880472</v>
      </c>
      <c r="AV206" s="18"/>
    </row>
    <row r="207" spans="1:48" x14ac:dyDescent="0.2">
      <c r="A207" s="68" t="s">
        <v>15</v>
      </c>
      <c r="B207" s="111">
        <v>17</v>
      </c>
      <c r="C207" s="21">
        <f>'[1]hypothetical grid'!AW18</f>
        <v>0</v>
      </c>
      <c r="D207" s="21">
        <f t="shared" si="203"/>
        <v>4121.21</v>
      </c>
      <c r="E207" s="22">
        <f>'[1]hypothetical grid'!BC18</f>
        <v>133.33333333333303</v>
      </c>
      <c r="F207" s="21">
        <f t="shared" si="204"/>
        <v>7226.6666666666642</v>
      </c>
      <c r="G207" s="21">
        <f t="shared" si="162"/>
        <v>1030.3025</v>
      </c>
      <c r="H207" s="17">
        <f t="shared" si="205"/>
        <v>0</v>
      </c>
      <c r="I207" s="17">
        <f t="shared" si="163"/>
        <v>45.045726137401303</v>
      </c>
      <c r="J207" s="17">
        <f t="shared" si="206"/>
        <v>0</v>
      </c>
      <c r="K207" s="17">
        <f t="shared" si="207"/>
        <v>0</v>
      </c>
      <c r="L207" s="17">
        <f t="shared" si="208"/>
        <v>0</v>
      </c>
      <c r="M207" s="17">
        <f t="shared" si="209"/>
        <v>0</v>
      </c>
      <c r="N207" s="17">
        <f t="shared" si="210"/>
        <v>0</v>
      </c>
      <c r="O207" s="17">
        <f t="shared" si="211"/>
        <v>33.783618930672361</v>
      </c>
      <c r="P207" s="17">
        <f t="shared" si="212"/>
        <v>0</v>
      </c>
      <c r="Q207" s="17">
        <f t="shared" si="213"/>
        <v>0</v>
      </c>
      <c r="R207" s="17">
        <f t="shared" si="214"/>
        <v>0</v>
      </c>
      <c r="S207" s="17">
        <f t="shared" si="215"/>
        <v>0</v>
      </c>
      <c r="T207" s="17">
        <f t="shared" si="216"/>
        <v>0</v>
      </c>
      <c r="U207" s="17">
        <f t="shared" si="217"/>
        <v>0</v>
      </c>
      <c r="V207" s="17">
        <f t="shared" si="218"/>
        <v>0</v>
      </c>
      <c r="W207" s="17">
        <f t="shared" si="219"/>
        <v>0</v>
      </c>
      <c r="X207" s="17">
        <f t="shared" si="247"/>
        <v>0</v>
      </c>
      <c r="Y207" s="17">
        <f t="shared" si="221"/>
        <v>0</v>
      </c>
      <c r="Z207" s="17">
        <f t="shared" si="222"/>
        <v>0</v>
      </c>
      <c r="AA207" s="17">
        <f t="shared" si="223"/>
        <v>0</v>
      </c>
      <c r="AB207" s="18">
        <f t="shared" si="224"/>
        <v>36.035860192717109</v>
      </c>
      <c r="AC207" s="18">
        <f t="shared" si="225"/>
        <v>36.0358601927176</v>
      </c>
      <c r="AD207" s="18">
        <f t="shared" si="226"/>
        <v>21.621516115630314</v>
      </c>
      <c r="AE207" s="18">
        <f t="shared" si="227"/>
        <v>21.621516115630314</v>
      </c>
      <c r="AF207" s="18">
        <f t="shared" si="228"/>
        <v>21.621516115630314</v>
      </c>
      <c r="AG207" s="18">
        <f t="shared" si="229"/>
        <v>21.621516115630314</v>
      </c>
      <c r="AH207" s="18">
        <f t="shared" si="230"/>
        <v>21.621516115630314</v>
      </c>
      <c r="AI207" s="18">
        <f t="shared" si="231"/>
        <v>21.621516115630314</v>
      </c>
      <c r="AJ207" s="18">
        <f t="shared" si="232"/>
        <v>21.621516115630314</v>
      </c>
      <c r="AK207" s="18">
        <f t="shared" si="233"/>
        <v>21.621516115630559</v>
      </c>
      <c r="AL207" s="18">
        <f t="shared" si="234"/>
        <v>21.621516115630559</v>
      </c>
      <c r="AM207" s="18">
        <f t="shared" si="235"/>
        <v>21.621516115630314</v>
      </c>
      <c r="AN207" s="18">
        <f t="shared" si="236"/>
        <v>21.621516115630065</v>
      </c>
      <c r="AO207" s="18">
        <f t="shared" si="237"/>
        <v>21.621516115630314</v>
      </c>
      <c r="AP207" s="18">
        <f t="shared" si="238"/>
        <v>21.621516115630314</v>
      </c>
      <c r="AQ207" s="18">
        <f t="shared" si="239"/>
        <v>21.621516115630314</v>
      </c>
      <c r="AR207" s="18">
        <f t="shared" si="248"/>
        <v>21.621516115630314</v>
      </c>
      <c r="AS207" s="18">
        <f t="shared" si="246"/>
        <v>21.621516115630314</v>
      </c>
      <c r="AT207" s="18">
        <f t="shared" si="245"/>
        <v>21.621516115630065</v>
      </c>
      <c r="AU207" s="18">
        <f t="shared" si="244"/>
        <v>21.621516115630314</v>
      </c>
      <c r="AV207" s="18"/>
    </row>
    <row r="208" spans="1:48" x14ac:dyDescent="0.2">
      <c r="A208" s="68" t="s">
        <v>15</v>
      </c>
      <c r="B208" s="111">
        <v>18</v>
      </c>
      <c r="C208" s="21">
        <v>166.67</v>
      </c>
      <c r="D208" s="21">
        <f t="shared" si="203"/>
        <v>4287.88</v>
      </c>
      <c r="E208" s="22">
        <f>'[1]hypothetical grid'!BC19</f>
        <v>133.33333333333485</v>
      </c>
      <c r="F208" s="21">
        <f t="shared" si="204"/>
        <v>7359.9999999999991</v>
      </c>
      <c r="G208" s="21">
        <f t="shared" si="162"/>
        <v>1071.97</v>
      </c>
      <c r="H208" s="17">
        <f t="shared" si="205"/>
        <v>41.709005682778979</v>
      </c>
      <c r="I208" s="17">
        <f t="shared" si="163"/>
        <v>0</v>
      </c>
      <c r="J208" s="17">
        <f t="shared" si="206"/>
        <v>0</v>
      </c>
      <c r="K208" s="17">
        <f t="shared" si="207"/>
        <v>0</v>
      </c>
      <c r="L208" s="17">
        <f t="shared" si="208"/>
        <v>0</v>
      </c>
      <c r="M208" s="17">
        <f t="shared" si="209"/>
        <v>0</v>
      </c>
      <c r="N208" s="17">
        <f t="shared" si="210"/>
        <v>31.281128639511444</v>
      </c>
      <c r="O208" s="17">
        <f t="shared" si="211"/>
        <v>0</v>
      </c>
      <c r="P208" s="17">
        <f t="shared" si="212"/>
        <v>0</v>
      </c>
      <c r="Q208" s="17">
        <f t="shared" si="213"/>
        <v>0</v>
      </c>
      <c r="R208" s="17">
        <f t="shared" si="214"/>
        <v>0</v>
      </c>
      <c r="S208" s="17">
        <f t="shared" si="215"/>
        <v>0</v>
      </c>
      <c r="T208" s="17">
        <f t="shared" si="216"/>
        <v>0</v>
      </c>
      <c r="U208" s="17">
        <f t="shared" si="217"/>
        <v>0</v>
      </c>
      <c r="V208" s="17">
        <f t="shared" si="218"/>
        <v>0</v>
      </c>
      <c r="W208" s="17">
        <f t="shared" si="219"/>
        <v>0</v>
      </c>
      <c r="X208" s="17">
        <f t="shared" si="247"/>
        <v>0</v>
      </c>
      <c r="Y208" s="17">
        <f t="shared" si="221"/>
        <v>0</v>
      </c>
      <c r="Z208" s="17">
        <f t="shared" si="222"/>
        <v>0</v>
      </c>
      <c r="AA208" s="17">
        <f t="shared" si="223"/>
        <v>0</v>
      </c>
      <c r="AB208" s="18">
        <f t="shared" si="224"/>
        <v>33.366537215479255</v>
      </c>
      <c r="AC208" s="18">
        <f t="shared" si="225"/>
        <v>20.019922329287326</v>
      </c>
      <c r="AD208" s="18">
        <f t="shared" si="226"/>
        <v>20.019922329287326</v>
      </c>
      <c r="AE208" s="18">
        <f t="shared" si="227"/>
        <v>20.019922329287326</v>
      </c>
      <c r="AF208" s="18">
        <f t="shared" si="228"/>
        <v>20.019922329287326</v>
      </c>
      <c r="AG208" s="18">
        <f t="shared" si="229"/>
        <v>20.019922329287326</v>
      </c>
      <c r="AH208" s="18">
        <f t="shared" si="230"/>
        <v>20.019922329287326</v>
      </c>
      <c r="AI208" s="18">
        <f t="shared" si="231"/>
        <v>20.019922329287326</v>
      </c>
      <c r="AJ208" s="18">
        <f t="shared" si="232"/>
        <v>20.019922329287553</v>
      </c>
      <c r="AK208" s="18">
        <f t="shared" si="233"/>
        <v>20.019922329287553</v>
      </c>
      <c r="AL208" s="18">
        <f t="shared" si="234"/>
        <v>20.019922329287326</v>
      </c>
      <c r="AM208" s="18">
        <f t="shared" si="235"/>
        <v>20.019922329287098</v>
      </c>
      <c r="AN208" s="18">
        <f t="shared" si="236"/>
        <v>20.019922329287326</v>
      </c>
      <c r="AO208" s="18">
        <f t="shared" si="237"/>
        <v>20.019922329287326</v>
      </c>
      <c r="AP208" s="18">
        <f t="shared" si="238"/>
        <v>20.019922329287326</v>
      </c>
      <c r="AQ208" s="18">
        <f t="shared" si="239"/>
        <v>20.019922329287326</v>
      </c>
      <c r="AR208" s="18">
        <f t="shared" si="248"/>
        <v>20.019922329287326</v>
      </c>
      <c r="AS208" s="18">
        <f t="shared" si="246"/>
        <v>20.019922329287098</v>
      </c>
      <c r="AT208" s="18">
        <f t="shared" si="245"/>
        <v>20.019922329287326</v>
      </c>
      <c r="AU208" s="18">
        <f t="shared" si="244"/>
        <v>20.019922329287326</v>
      </c>
      <c r="AV208" s="18"/>
    </row>
    <row r="209" spans="1:48" x14ac:dyDescent="0.2">
      <c r="A209" s="68" t="s">
        <v>15</v>
      </c>
      <c r="B209" s="111">
        <v>19</v>
      </c>
      <c r="C209" s="21">
        <f>'[1]hypothetical grid'!AW20</f>
        <v>0</v>
      </c>
      <c r="D209" s="21">
        <f t="shared" si="203"/>
        <v>4287.88</v>
      </c>
      <c r="E209" s="22">
        <f>'[1]hypothetical grid'!BC20</f>
        <v>80</v>
      </c>
      <c r="F209" s="21">
        <f t="shared" si="204"/>
        <v>7439.9999999999991</v>
      </c>
      <c r="G209" s="21">
        <f t="shared" si="162"/>
        <v>1071.97</v>
      </c>
      <c r="H209" s="17">
        <f t="shared" si="205"/>
        <v>0</v>
      </c>
      <c r="I209" s="17">
        <f t="shared" si="163"/>
        <v>0</v>
      </c>
      <c r="J209" s="17">
        <f t="shared" si="206"/>
        <v>0</v>
      </c>
      <c r="K209" s="17">
        <f t="shared" si="207"/>
        <v>0</v>
      </c>
      <c r="L209" s="17">
        <f t="shared" si="208"/>
        <v>0</v>
      </c>
      <c r="M209" s="17">
        <f t="shared" si="209"/>
        <v>28.964007999547633</v>
      </c>
      <c r="N209" s="17">
        <f t="shared" si="210"/>
        <v>0</v>
      </c>
      <c r="O209" s="17">
        <f t="shared" si="211"/>
        <v>0</v>
      </c>
      <c r="P209" s="17">
        <f t="shared" si="212"/>
        <v>0</v>
      </c>
      <c r="Q209" s="17">
        <f t="shared" si="213"/>
        <v>0</v>
      </c>
      <c r="R209" s="17">
        <f t="shared" si="214"/>
        <v>0</v>
      </c>
      <c r="S209" s="17">
        <f t="shared" si="215"/>
        <v>0</v>
      </c>
      <c r="T209" s="17">
        <f t="shared" si="216"/>
        <v>0</v>
      </c>
      <c r="U209" s="17">
        <f t="shared" si="217"/>
        <v>0</v>
      </c>
      <c r="V209" s="17">
        <f t="shared" si="218"/>
        <v>0</v>
      </c>
      <c r="W209" s="17">
        <f t="shared" si="219"/>
        <v>0</v>
      </c>
      <c r="X209" s="17">
        <f t="shared" si="247"/>
        <v>0</v>
      </c>
      <c r="Y209" s="17">
        <f t="shared" si="221"/>
        <v>0</v>
      </c>
      <c r="Z209" s="17">
        <f t="shared" si="222"/>
        <v>0</v>
      </c>
      <c r="AA209" s="17">
        <f t="shared" si="223"/>
        <v>0</v>
      </c>
      <c r="AB209" s="18">
        <f t="shared" si="224"/>
        <v>18.536965119710484</v>
      </c>
      <c r="AC209" s="18">
        <f t="shared" si="225"/>
        <v>18.536965119710484</v>
      </c>
      <c r="AD209" s="18">
        <f t="shared" si="226"/>
        <v>18.536965119710484</v>
      </c>
      <c r="AE209" s="18">
        <f t="shared" si="227"/>
        <v>18.536965119710484</v>
      </c>
      <c r="AF209" s="18">
        <f t="shared" si="228"/>
        <v>18.536965119710484</v>
      </c>
      <c r="AG209" s="18">
        <f t="shared" si="229"/>
        <v>18.536965119710484</v>
      </c>
      <c r="AH209" s="18">
        <f t="shared" si="230"/>
        <v>18.536965119710484</v>
      </c>
      <c r="AI209" s="18">
        <f t="shared" si="231"/>
        <v>18.536965119710693</v>
      </c>
      <c r="AJ209" s="18">
        <f t="shared" si="232"/>
        <v>18.536965119710693</v>
      </c>
      <c r="AK209" s="18">
        <f t="shared" si="233"/>
        <v>18.536965119710484</v>
      </c>
      <c r="AL209" s="18">
        <f t="shared" si="234"/>
        <v>18.536965119710274</v>
      </c>
      <c r="AM209" s="18">
        <f t="shared" si="235"/>
        <v>18.536965119710484</v>
      </c>
      <c r="AN209" s="18">
        <f t="shared" si="236"/>
        <v>18.536965119710484</v>
      </c>
      <c r="AO209" s="18">
        <f t="shared" si="237"/>
        <v>18.536965119710484</v>
      </c>
      <c r="AP209" s="18">
        <f t="shared" si="238"/>
        <v>18.536965119710484</v>
      </c>
      <c r="AQ209" s="18">
        <f t="shared" si="239"/>
        <v>18.536965119710484</v>
      </c>
      <c r="AR209" s="18">
        <f t="shared" si="248"/>
        <v>18.536965119710274</v>
      </c>
      <c r="AS209" s="18">
        <f t="shared" si="246"/>
        <v>18.536965119710484</v>
      </c>
      <c r="AT209" s="18">
        <f t="shared" si="245"/>
        <v>18.536965119710484</v>
      </c>
      <c r="AU209" s="18">
        <f t="shared" si="244"/>
        <v>18.536965119710484</v>
      </c>
      <c r="AV209" s="18"/>
    </row>
    <row r="210" spans="1:48" x14ac:dyDescent="0.2">
      <c r="A210" s="68" t="s">
        <v>15</v>
      </c>
      <c r="B210" s="111">
        <v>20</v>
      </c>
      <c r="C210" s="21">
        <f>'[1]hypothetical grid'!AW21</f>
        <v>0</v>
      </c>
      <c r="D210" s="21">
        <f t="shared" si="203"/>
        <v>4287.88</v>
      </c>
      <c r="E210" s="22">
        <f>'[1]hypothetical grid'!BC21</f>
        <v>80</v>
      </c>
      <c r="F210" s="21">
        <f t="shared" si="204"/>
        <v>7519.9999999999991</v>
      </c>
      <c r="G210" s="21">
        <f t="shared" si="162"/>
        <v>1071.97</v>
      </c>
      <c r="H210" s="17">
        <f t="shared" si="205"/>
        <v>0</v>
      </c>
      <c r="I210" s="17">
        <f t="shared" si="163"/>
        <v>0</v>
      </c>
      <c r="J210" s="17">
        <f t="shared" si="206"/>
        <v>0</v>
      </c>
      <c r="K210" s="17">
        <f t="shared" si="207"/>
        <v>0</v>
      </c>
      <c r="L210" s="17">
        <f t="shared" si="208"/>
        <v>26.818525925507068</v>
      </c>
      <c r="M210" s="17">
        <f t="shared" si="209"/>
        <v>0</v>
      </c>
      <c r="N210" s="17">
        <f t="shared" si="210"/>
        <v>0</v>
      </c>
      <c r="O210" s="17">
        <f t="shared" si="211"/>
        <v>0</v>
      </c>
      <c r="P210" s="17">
        <f t="shared" si="212"/>
        <v>0</v>
      </c>
      <c r="Q210" s="17">
        <f t="shared" si="213"/>
        <v>0</v>
      </c>
      <c r="R210" s="17">
        <f t="shared" si="214"/>
        <v>0</v>
      </c>
      <c r="S210" s="17">
        <f t="shared" si="215"/>
        <v>0</v>
      </c>
      <c r="T210" s="17">
        <f t="shared" si="216"/>
        <v>0</v>
      </c>
      <c r="U210" s="17">
        <f t="shared" si="217"/>
        <v>0</v>
      </c>
      <c r="V210" s="17">
        <f t="shared" si="218"/>
        <v>0</v>
      </c>
      <c r="W210" s="17">
        <f t="shared" si="219"/>
        <v>0</v>
      </c>
      <c r="X210" s="17">
        <f t="shared" si="247"/>
        <v>0</v>
      </c>
      <c r="Y210" s="17">
        <f t="shared" si="221"/>
        <v>0</v>
      </c>
      <c r="Z210" s="17">
        <f t="shared" si="222"/>
        <v>0</v>
      </c>
      <c r="AA210" s="17">
        <f t="shared" si="223"/>
        <v>0</v>
      </c>
      <c r="AB210" s="18">
        <f t="shared" si="224"/>
        <v>17.163856592324525</v>
      </c>
      <c r="AC210" s="18">
        <f t="shared" si="225"/>
        <v>17.163856592324525</v>
      </c>
      <c r="AD210" s="18">
        <f t="shared" si="226"/>
        <v>17.163856592324525</v>
      </c>
      <c r="AE210" s="18">
        <f t="shared" si="227"/>
        <v>17.163856592324525</v>
      </c>
      <c r="AF210" s="18">
        <f t="shared" si="228"/>
        <v>17.163856592324525</v>
      </c>
      <c r="AG210" s="18">
        <f t="shared" si="229"/>
        <v>17.163856592324525</v>
      </c>
      <c r="AH210" s="18">
        <f t="shared" si="230"/>
        <v>17.16385659232472</v>
      </c>
      <c r="AI210" s="18">
        <f t="shared" si="231"/>
        <v>17.16385659232472</v>
      </c>
      <c r="AJ210" s="18">
        <f t="shared" si="232"/>
        <v>17.163856592324525</v>
      </c>
      <c r="AK210" s="18">
        <f t="shared" si="233"/>
        <v>17.163856592324329</v>
      </c>
      <c r="AL210" s="18">
        <f t="shared" si="234"/>
        <v>17.163856592324525</v>
      </c>
      <c r="AM210" s="18">
        <f t="shared" si="235"/>
        <v>17.163856592324525</v>
      </c>
      <c r="AN210" s="18">
        <f t="shared" si="236"/>
        <v>17.163856592324525</v>
      </c>
      <c r="AO210" s="18">
        <f t="shared" si="237"/>
        <v>17.163856592324525</v>
      </c>
      <c r="AP210" s="18">
        <f t="shared" si="238"/>
        <v>17.163856592324525</v>
      </c>
      <c r="AQ210" s="18">
        <f t="shared" si="239"/>
        <v>17.163856592324329</v>
      </c>
      <c r="AR210" s="18">
        <f t="shared" si="248"/>
        <v>17.163856592324525</v>
      </c>
      <c r="AS210" s="18">
        <f t="shared" si="246"/>
        <v>17.163856592324525</v>
      </c>
      <c r="AT210" s="18">
        <f t="shared" si="245"/>
        <v>17.163856592324525</v>
      </c>
      <c r="AU210" s="18">
        <f t="shared" si="244"/>
        <v>17.16385659232472</v>
      </c>
      <c r="AV210" s="18"/>
    </row>
    <row r="211" spans="1:48" x14ac:dyDescent="0.2">
      <c r="A211" s="68" t="s">
        <v>15</v>
      </c>
      <c r="B211" s="104">
        <v>21</v>
      </c>
      <c r="C211" s="21">
        <f>'[1]hypothetical grid'!AW22</f>
        <v>0</v>
      </c>
      <c r="D211" s="22">
        <f t="shared" si="203"/>
        <v>4287.88</v>
      </c>
      <c r="E211" s="22">
        <f>'[1]hypothetical grid'!BC22</f>
        <v>80</v>
      </c>
      <c r="F211" s="22">
        <f t="shared" si="204"/>
        <v>7599.9999999999991</v>
      </c>
      <c r="G211" s="22">
        <f t="shared" si="162"/>
        <v>1071.97</v>
      </c>
      <c r="H211" s="17">
        <f t="shared" si="205"/>
        <v>0</v>
      </c>
      <c r="I211" s="17">
        <f t="shared" si="163"/>
        <v>0</v>
      </c>
      <c r="J211" s="17">
        <f t="shared" si="206"/>
        <v>0</v>
      </c>
      <c r="K211" s="17">
        <f t="shared" si="207"/>
        <v>24.831968449543581</v>
      </c>
      <c r="L211" s="17">
        <f t="shared" si="208"/>
        <v>0</v>
      </c>
      <c r="M211" s="17">
        <f t="shared" si="209"/>
        <v>0</v>
      </c>
      <c r="N211" s="17">
        <f t="shared" si="210"/>
        <v>0</v>
      </c>
      <c r="O211" s="17">
        <f t="shared" si="211"/>
        <v>0</v>
      </c>
      <c r="P211" s="17">
        <f t="shared" si="212"/>
        <v>0</v>
      </c>
      <c r="Q211" s="17">
        <f t="shared" si="213"/>
        <v>0</v>
      </c>
      <c r="R211" s="17">
        <f t="shared" si="214"/>
        <v>0</v>
      </c>
      <c r="S211" s="17">
        <f t="shared" si="215"/>
        <v>0</v>
      </c>
      <c r="T211" s="17">
        <f t="shared" si="216"/>
        <v>0</v>
      </c>
      <c r="U211" s="17">
        <f t="shared" si="217"/>
        <v>0</v>
      </c>
      <c r="V211" s="17">
        <f t="shared" si="218"/>
        <v>0</v>
      </c>
      <c r="W211" s="17">
        <f t="shared" si="219"/>
        <v>0</v>
      </c>
      <c r="X211" s="17">
        <f t="shared" si="247"/>
        <v>0</v>
      </c>
      <c r="Y211" s="17">
        <f t="shared" si="221"/>
        <v>0</v>
      </c>
      <c r="Z211" s="17">
        <f t="shared" si="222"/>
        <v>0</v>
      </c>
      <c r="AA211" s="17">
        <f t="shared" si="223"/>
        <v>0</v>
      </c>
      <c r="AB211" s="18">
        <f t="shared" si="224"/>
        <v>15.89245980770789</v>
      </c>
      <c r="AC211" s="18">
        <f t="shared" si="225"/>
        <v>15.89245980770789</v>
      </c>
      <c r="AD211" s="18">
        <f t="shared" si="226"/>
        <v>15.89245980770789</v>
      </c>
      <c r="AE211" s="18">
        <f t="shared" si="227"/>
        <v>15.89245980770789</v>
      </c>
      <c r="AF211" s="18">
        <f t="shared" si="228"/>
        <v>15.89245980770789</v>
      </c>
      <c r="AG211" s="18">
        <f t="shared" si="229"/>
        <v>15.892459807708072</v>
      </c>
      <c r="AH211" s="18">
        <f t="shared" si="230"/>
        <v>15.892459807708072</v>
      </c>
      <c r="AI211" s="18">
        <f t="shared" si="231"/>
        <v>15.89245980770789</v>
      </c>
      <c r="AJ211" s="18">
        <f t="shared" si="232"/>
        <v>15.892459807707711</v>
      </c>
      <c r="AK211" s="18">
        <f t="shared" si="233"/>
        <v>15.89245980770789</v>
      </c>
      <c r="AL211" s="18">
        <f t="shared" si="234"/>
        <v>15.89245980770789</v>
      </c>
      <c r="AM211" s="18">
        <f t="shared" si="235"/>
        <v>15.89245980770789</v>
      </c>
      <c r="AN211" s="18">
        <f t="shared" si="236"/>
        <v>15.89245980770789</v>
      </c>
      <c r="AO211" s="18">
        <f t="shared" si="237"/>
        <v>15.89245980770789</v>
      </c>
      <c r="AP211" s="18">
        <f t="shared" si="238"/>
        <v>15.892459807707711</v>
      </c>
      <c r="AQ211" s="18">
        <f t="shared" si="239"/>
        <v>15.89245980770789</v>
      </c>
      <c r="AR211" s="18">
        <f t="shared" si="248"/>
        <v>15.89245980770789</v>
      </c>
      <c r="AS211" s="18">
        <f t="shared" si="246"/>
        <v>15.89245980770789</v>
      </c>
      <c r="AT211" s="18">
        <f t="shared" si="245"/>
        <v>15.892459807708072</v>
      </c>
      <c r="AU211" s="18">
        <f t="shared" si="244"/>
        <v>15.892459807708072</v>
      </c>
      <c r="AV211" s="18"/>
    </row>
    <row r="212" spans="1:48" x14ac:dyDescent="0.2">
      <c r="A212" s="68" t="s">
        <v>15</v>
      </c>
      <c r="B212" s="104">
        <v>22</v>
      </c>
      <c r="C212" s="21">
        <f>'[1]hypothetical grid'!AW23</f>
        <v>0</v>
      </c>
      <c r="D212" s="22">
        <f t="shared" si="203"/>
        <v>4287.88</v>
      </c>
      <c r="E212" s="22">
        <f>'[1]hypothetical grid'!BC23</f>
        <v>80</v>
      </c>
      <c r="F212" s="22">
        <f t="shared" si="204"/>
        <v>7679.9999999999991</v>
      </c>
      <c r="G212" s="22">
        <f t="shared" si="162"/>
        <v>1071.97</v>
      </c>
      <c r="H212" s="17">
        <f t="shared" si="205"/>
        <v>0</v>
      </c>
      <c r="I212" s="17">
        <f t="shared" si="163"/>
        <v>0</v>
      </c>
      <c r="J212" s="17">
        <f t="shared" si="206"/>
        <v>22.992563379207017</v>
      </c>
      <c r="K212" s="17">
        <f t="shared" si="207"/>
        <v>0</v>
      </c>
      <c r="L212" s="17">
        <f t="shared" si="208"/>
        <v>0</v>
      </c>
      <c r="M212" s="17">
        <f t="shared" si="209"/>
        <v>0</v>
      </c>
      <c r="N212" s="17">
        <f t="shared" si="210"/>
        <v>0</v>
      </c>
      <c r="O212" s="17">
        <f t="shared" si="211"/>
        <v>0</v>
      </c>
      <c r="P212" s="17">
        <f t="shared" si="212"/>
        <v>0</v>
      </c>
      <c r="Q212" s="17">
        <f t="shared" si="213"/>
        <v>0</v>
      </c>
      <c r="R212" s="17">
        <f t="shared" si="214"/>
        <v>0</v>
      </c>
      <c r="S212" s="17">
        <f t="shared" si="215"/>
        <v>0</v>
      </c>
      <c r="T212" s="17">
        <f t="shared" si="216"/>
        <v>0</v>
      </c>
      <c r="U212" s="17">
        <f t="shared" si="217"/>
        <v>0</v>
      </c>
      <c r="V212" s="17">
        <f t="shared" si="218"/>
        <v>0</v>
      </c>
      <c r="W212" s="17">
        <f t="shared" si="219"/>
        <v>0</v>
      </c>
      <c r="X212" s="17">
        <f t="shared" si="247"/>
        <v>0</v>
      </c>
      <c r="Y212" s="17">
        <f t="shared" si="221"/>
        <v>0</v>
      </c>
      <c r="Z212" s="17">
        <f t="shared" si="222"/>
        <v>0</v>
      </c>
      <c r="AA212" s="17">
        <f t="shared" si="223"/>
        <v>0</v>
      </c>
      <c r="AB212" s="18">
        <f t="shared" si="224"/>
        <v>14.71524056269249</v>
      </c>
      <c r="AC212" s="18">
        <f t="shared" si="225"/>
        <v>14.71524056269249</v>
      </c>
      <c r="AD212" s="18">
        <f t="shared" si="226"/>
        <v>14.71524056269249</v>
      </c>
      <c r="AE212" s="18">
        <f t="shared" si="227"/>
        <v>14.71524056269249</v>
      </c>
      <c r="AF212" s="18">
        <f t="shared" si="228"/>
        <v>14.715240562692657</v>
      </c>
      <c r="AG212" s="18">
        <f t="shared" si="229"/>
        <v>14.715240562692657</v>
      </c>
      <c r="AH212" s="18">
        <f t="shared" si="230"/>
        <v>14.71524056269249</v>
      </c>
      <c r="AI212" s="18">
        <f t="shared" si="231"/>
        <v>14.715240562692323</v>
      </c>
      <c r="AJ212" s="18">
        <f t="shared" si="232"/>
        <v>14.71524056269249</v>
      </c>
      <c r="AK212" s="18">
        <f t="shared" si="233"/>
        <v>14.71524056269249</v>
      </c>
      <c r="AL212" s="18">
        <f t="shared" si="234"/>
        <v>14.71524056269249</v>
      </c>
      <c r="AM212" s="18">
        <f t="shared" si="235"/>
        <v>14.71524056269249</v>
      </c>
      <c r="AN212" s="18">
        <f t="shared" si="236"/>
        <v>14.71524056269249</v>
      </c>
      <c r="AO212" s="18">
        <f t="shared" si="237"/>
        <v>14.715240562692323</v>
      </c>
      <c r="AP212" s="18">
        <f t="shared" si="238"/>
        <v>14.71524056269249</v>
      </c>
      <c r="AQ212" s="18">
        <f t="shared" si="239"/>
        <v>14.71524056269249</v>
      </c>
      <c r="AR212" s="18">
        <f t="shared" si="248"/>
        <v>14.71524056269249</v>
      </c>
      <c r="AS212" s="18">
        <f t="shared" si="246"/>
        <v>14.715240562692657</v>
      </c>
      <c r="AT212" s="18">
        <f t="shared" si="245"/>
        <v>14.715240562692657</v>
      </c>
      <c r="AU212" s="18">
        <f t="shared" si="244"/>
        <v>0</v>
      </c>
      <c r="AV212" s="18"/>
    </row>
    <row r="213" spans="1:48" x14ac:dyDescent="0.2">
      <c r="A213" s="68" t="s">
        <v>15</v>
      </c>
      <c r="B213" s="104">
        <v>23</v>
      </c>
      <c r="C213" s="21">
        <f>'[1]hypothetical grid'!AW24</f>
        <v>0</v>
      </c>
      <c r="D213" s="22">
        <f t="shared" si="203"/>
        <v>4287.88</v>
      </c>
      <c r="E213" s="22">
        <f>'[1]hypothetical grid'!BC24</f>
        <v>80</v>
      </c>
      <c r="F213" s="22">
        <f t="shared" si="204"/>
        <v>7759.9999999999991</v>
      </c>
      <c r="G213" s="22">
        <f t="shared" si="162"/>
        <v>1071.97</v>
      </c>
      <c r="H213" s="17">
        <f t="shared" si="205"/>
        <v>0</v>
      </c>
      <c r="I213" s="17">
        <f t="shared" si="163"/>
        <v>21.289410536302793</v>
      </c>
      <c r="J213" s="17">
        <f t="shared" si="206"/>
        <v>0</v>
      </c>
      <c r="K213" s="17">
        <f t="shared" si="207"/>
        <v>0</v>
      </c>
      <c r="L213" s="17">
        <f t="shared" si="208"/>
        <v>0</v>
      </c>
      <c r="M213" s="17">
        <f t="shared" si="209"/>
        <v>0</v>
      </c>
      <c r="N213" s="17">
        <f t="shared" si="210"/>
        <v>0</v>
      </c>
      <c r="O213" s="17">
        <f t="shared" si="211"/>
        <v>0</v>
      </c>
      <c r="P213" s="17">
        <f t="shared" si="212"/>
        <v>0</v>
      </c>
      <c r="Q213" s="17">
        <f t="shared" si="213"/>
        <v>0</v>
      </c>
      <c r="R213" s="17">
        <f t="shared" si="214"/>
        <v>0</v>
      </c>
      <c r="S213" s="17">
        <f t="shared" si="215"/>
        <v>0</v>
      </c>
      <c r="T213" s="17">
        <f t="shared" si="216"/>
        <v>0</v>
      </c>
      <c r="U213" s="17">
        <f t="shared" si="217"/>
        <v>0</v>
      </c>
      <c r="V213" s="17">
        <f t="shared" si="218"/>
        <v>0</v>
      </c>
      <c r="W213" s="17">
        <f t="shared" si="219"/>
        <v>0</v>
      </c>
      <c r="X213" s="17">
        <f t="shared" si="247"/>
        <v>0</v>
      </c>
      <c r="Y213" s="17">
        <f t="shared" si="221"/>
        <v>0</v>
      </c>
      <c r="Z213" s="17">
        <f t="shared" si="222"/>
        <v>0</v>
      </c>
      <c r="AA213" s="17">
        <f>$C232/(1.08)^$B213</f>
        <v>0</v>
      </c>
      <c r="AB213" s="18">
        <f t="shared" si="224"/>
        <v>13.625222743233786</v>
      </c>
      <c r="AC213" s="18">
        <f t="shared" si="225"/>
        <v>13.625222743233786</v>
      </c>
      <c r="AD213" s="18">
        <f t="shared" si="226"/>
        <v>13.625222743233786</v>
      </c>
      <c r="AE213" s="18">
        <f t="shared" si="227"/>
        <v>13.625222743233941</v>
      </c>
      <c r="AF213" s="18">
        <f t="shared" si="228"/>
        <v>13.625222743233941</v>
      </c>
      <c r="AG213" s="18">
        <f t="shared" si="229"/>
        <v>13.625222743233786</v>
      </c>
      <c r="AH213" s="18">
        <f t="shared" si="230"/>
        <v>13.625222743233632</v>
      </c>
      <c r="AI213" s="18">
        <f t="shared" si="231"/>
        <v>13.625222743233786</v>
      </c>
      <c r="AJ213" s="18">
        <f t="shared" si="232"/>
        <v>13.625222743233786</v>
      </c>
      <c r="AK213" s="18">
        <f t="shared" si="233"/>
        <v>13.625222743233786</v>
      </c>
      <c r="AL213" s="18">
        <f t="shared" si="234"/>
        <v>13.625222743233786</v>
      </c>
      <c r="AM213" s="18">
        <f t="shared" si="235"/>
        <v>13.625222743233786</v>
      </c>
      <c r="AN213" s="18">
        <f t="shared" si="236"/>
        <v>13.625222743233632</v>
      </c>
      <c r="AO213" s="18">
        <f t="shared" si="237"/>
        <v>13.625222743233786</v>
      </c>
      <c r="AP213" s="18">
        <f t="shared" si="238"/>
        <v>13.625222743233786</v>
      </c>
      <c r="AQ213" s="18">
        <f t="shared" si="239"/>
        <v>13.625222743233786</v>
      </c>
      <c r="AR213" s="18">
        <f t="shared" si="248"/>
        <v>13.625222743233941</v>
      </c>
      <c r="AS213" s="18">
        <f t="shared" si="246"/>
        <v>13.625222743233941</v>
      </c>
      <c r="AT213" s="18">
        <f t="shared" si="245"/>
        <v>0</v>
      </c>
      <c r="AU213" s="18">
        <f>$E232/(1.08)^$B213</f>
        <v>0</v>
      </c>
      <c r="AV213" s="18"/>
    </row>
    <row r="214" spans="1:48" x14ac:dyDescent="0.2">
      <c r="A214" s="68" t="s">
        <v>15</v>
      </c>
      <c r="B214" s="104">
        <v>24</v>
      </c>
      <c r="C214" s="21">
        <f>'[1]hypothetical grid'!AW25</f>
        <v>125</v>
      </c>
      <c r="D214" s="22">
        <f t="shared" si="203"/>
        <v>4412.88</v>
      </c>
      <c r="E214" s="22">
        <f>'[1]hypothetical grid'!BC25</f>
        <v>80</v>
      </c>
      <c r="F214" s="22">
        <f t="shared" si="204"/>
        <v>7839.9999999999991</v>
      </c>
      <c r="G214" s="22">
        <f t="shared" si="162"/>
        <v>1103.22</v>
      </c>
      <c r="H214" s="17">
        <f t="shared" si="205"/>
        <v>19.712417163243327</v>
      </c>
      <c r="I214" s="17">
        <f t="shared" si="163"/>
        <v>0</v>
      </c>
      <c r="J214" s="17">
        <f t="shared" si="206"/>
        <v>0</v>
      </c>
      <c r="K214" s="17">
        <f t="shared" si="207"/>
        <v>0</v>
      </c>
      <c r="L214" s="17">
        <f t="shared" si="208"/>
        <v>0</v>
      </c>
      <c r="M214" s="17">
        <f t="shared" si="209"/>
        <v>0</v>
      </c>
      <c r="N214" s="17">
        <f t="shared" si="210"/>
        <v>0</v>
      </c>
      <c r="O214" s="17">
        <f t="shared" si="211"/>
        <v>0</v>
      </c>
      <c r="P214" s="17">
        <f t="shared" si="212"/>
        <v>0</v>
      </c>
      <c r="Q214" s="17">
        <f t="shared" si="213"/>
        <v>0</v>
      </c>
      <c r="R214" s="17">
        <f t="shared" si="214"/>
        <v>0</v>
      </c>
      <c r="S214" s="17">
        <f t="shared" si="215"/>
        <v>0</v>
      </c>
      <c r="T214" s="17">
        <f t="shared" si="216"/>
        <v>0</v>
      </c>
      <c r="U214" s="17">
        <f t="shared" si="217"/>
        <v>0</v>
      </c>
      <c r="V214" s="17">
        <f t="shared" si="218"/>
        <v>0</v>
      </c>
      <c r="W214" s="17">
        <f t="shared" si="219"/>
        <v>0</v>
      </c>
      <c r="X214" s="17">
        <f t="shared" si="247"/>
        <v>0</v>
      </c>
      <c r="Y214" s="17">
        <f t="shared" si="221"/>
        <v>0</v>
      </c>
      <c r="Z214" s="17">
        <f>$C232/(1.08)^$B214</f>
        <v>0</v>
      </c>
      <c r="AA214" s="17">
        <f>$C233/(1.08)^$B214</f>
        <v>0</v>
      </c>
      <c r="AB214" s="18">
        <f t="shared" si="224"/>
        <v>12.615946984475729</v>
      </c>
      <c r="AC214" s="18">
        <f t="shared" si="225"/>
        <v>12.615946984475729</v>
      </c>
      <c r="AD214" s="18">
        <f t="shared" si="226"/>
        <v>12.615946984475871</v>
      </c>
      <c r="AE214" s="18">
        <f t="shared" si="227"/>
        <v>12.615946984475871</v>
      </c>
      <c r="AF214" s="18">
        <f t="shared" si="228"/>
        <v>12.615946984475729</v>
      </c>
      <c r="AG214" s="18">
        <f t="shared" si="229"/>
        <v>12.615946984475585</v>
      </c>
      <c r="AH214" s="18">
        <f t="shared" si="230"/>
        <v>12.615946984475729</v>
      </c>
      <c r="AI214" s="18">
        <f t="shared" si="231"/>
        <v>12.615946984475729</v>
      </c>
      <c r="AJ214" s="18">
        <f t="shared" si="232"/>
        <v>12.615946984475729</v>
      </c>
      <c r="AK214" s="18">
        <f t="shared" si="233"/>
        <v>12.615946984475729</v>
      </c>
      <c r="AL214" s="18">
        <f t="shared" si="234"/>
        <v>12.615946984475729</v>
      </c>
      <c r="AM214" s="18">
        <f t="shared" si="235"/>
        <v>12.615946984475585</v>
      </c>
      <c r="AN214" s="18">
        <f t="shared" si="236"/>
        <v>12.615946984475729</v>
      </c>
      <c r="AO214" s="18">
        <f t="shared" si="237"/>
        <v>12.615946984475729</v>
      </c>
      <c r="AP214" s="18">
        <f t="shared" si="238"/>
        <v>12.615946984475729</v>
      </c>
      <c r="AQ214" s="18">
        <f t="shared" si="239"/>
        <v>12.615946984475871</v>
      </c>
      <c r="AR214" s="18">
        <f t="shared" si="248"/>
        <v>12.615946984475871</v>
      </c>
      <c r="AS214" s="18">
        <f t="shared" si="246"/>
        <v>0</v>
      </c>
      <c r="AT214" s="18">
        <f>$E232/(1.08)^$B214</f>
        <v>0</v>
      </c>
      <c r="AU214" s="18">
        <f>$E233/(1.08)^$B214</f>
        <v>0</v>
      </c>
      <c r="AV214" s="18"/>
    </row>
    <row r="215" spans="1:48" x14ac:dyDescent="0.2">
      <c r="A215" s="68" t="s">
        <v>15</v>
      </c>
      <c r="B215" s="104">
        <v>25</v>
      </c>
      <c r="C215" s="22"/>
      <c r="D215" s="22">
        <f t="shared" si="203"/>
        <v>4412.88</v>
      </c>
      <c r="E215" s="22">
        <f>'[1]hypothetical grid'!BC26</f>
        <v>80</v>
      </c>
      <c r="F215" s="22">
        <f t="shared" si="204"/>
        <v>7919.9999999999991</v>
      </c>
      <c r="G215" s="22">
        <f t="shared" si="162"/>
        <v>1103.22</v>
      </c>
      <c r="H215" s="17">
        <f t="shared" si="205"/>
        <v>0</v>
      </c>
      <c r="I215" s="17">
        <f t="shared" si="163"/>
        <v>0</v>
      </c>
      <c r="J215" s="17">
        <f t="shared" si="206"/>
        <v>0</v>
      </c>
      <c r="K215" s="17">
        <f t="shared" si="207"/>
        <v>0</v>
      </c>
      <c r="L215" s="17">
        <f t="shared" si="208"/>
        <v>0</v>
      </c>
      <c r="M215" s="17">
        <f t="shared" si="209"/>
        <v>0</v>
      </c>
      <c r="N215" s="17">
        <f>$C221/(1.08)^$B215</f>
        <v>0</v>
      </c>
      <c r="O215" s="17">
        <f t="shared" si="211"/>
        <v>0</v>
      </c>
      <c r="P215" s="17">
        <f t="shared" si="212"/>
        <v>0</v>
      </c>
      <c r="Q215" s="17">
        <f t="shared" si="213"/>
        <v>0</v>
      </c>
      <c r="R215" s="17">
        <f t="shared" si="214"/>
        <v>0</v>
      </c>
      <c r="S215" s="17">
        <f t="shared" si="215"/>
        <v>0</v>
      </c>
      <c r="T215" s="17">
        <f t="shared" si="216"/>
        <v>0</v>
      </c>
      <c r="U215" s="17">
        <f t="shared" si="217"/>
        <v>0</v>
      </c>
      <c r="V215" s="17">
        <f t="shared" si="218"/>
        <v>0</v>
      </c>
      <c r="W215" s="17">
        <f t="shared" si="219"/>
        <v>0</v>
      </c>
      <c r="X215" s="17">
        <f t="shared" si="247"/>
        <v>0</v>
      </c>
      <c r="Y215" s="17">
        <f>$C232/(1.08)^$B215</f>
        <v>0</v>
      </c>
      <c r="Z215" s="17">
        <f>$C233/(1.08)^$B215</f>
        <v>0</v>
      </c>
      <c r="AA215" s="17">
        <f>$C234/(1.08)^$B215</f>
        <v>0</v>
      </c>
      <c r="AB215" s="18">
        <f t="shared" si="224"/>
        <v>11.681432393033081</v>
      </c>
      <c r="AC215" s="18">
        <f t="shared" si="225"/>
        <v>11.681432393033212</v>
      </c>
      <c r="AD215" s="18">
        <f t="shared" si="226"/>
        <v>11.681432393033212</v>
      </c>
      <c r="AE215" s="18">
        <f t="shared" si="227"/>
        <v>11.681432393033081</v>
      </c>
      <c r="AF215" s="18">
        <f t="shared" si="228"/>
        <v>11.681432393032948</v>
      </c>
      <c r="AG215" s="18">
        <f t="shared" si="229"/>
        <v>11.681432393033081</v>
      </c>
      <c r="AH215" s="18">
        <f t="shared" si="230"/>
        <v>11.681432393033081</v>
      </c>
      <c r="AI215" s="18">
        <f t="shared" si="231"/>
        <v>11.681432393033081</v>
      </c>
      <c r="AJ215" s="18">
        <f t="shared" si="232"/>
        <v>11.681432393033081</v>
      </c>
      <c r="AK215" s="18">
        <f t="shared" si="233"/>
        <v>11.681432393033081</v>
      </c>
      <c r="AL215" s="18">
        <f t="shared" si="234"/>
        <v>11.681432393032948</v>
      </c>
      <c r="AM215" s="18">
        <f t="shared" si="235"/>
        <v>11.681432393033081</v>
      </c>
      <c r="AN215" s="18">
        <f t="shared" si="236"/>
        <v>11.681432393033081</v>
      </c>
      <c r="AO215" s="18">
        <f t="shared" si="237"/>
        <v>11.681432393033081</v>
      </c>
      <c r="AP215" s="18">
        <f t="shared" si="238"/>
        <v>11.681432393033212</v>
      </c>
      <c r="AQ215" s="18">
        <f t="shared" si="239"/>
        <v>11.681432393033212</v>
      </c>
      <c r="AR215" s="18">
        <f t="shared" si="248"/>
        <v>0</v>
      </c>
      <c r="AS215" s="18">
        <f>$E232/(1.08)^$B215</f>
        <v>0</v>
      </c>
      <c r="AT215" s="18">
        <f>$E233/(1.08)^$B215</f>
        <v>0</v>
      </c>
      <c r="AU215" s="18">
        <f>$E234/(1.08)^$B215</f>
        <v>0</v>
      </c>
      <c r="AV215" s="18"/>
    </row>
    <row r="216" spans="1:48" x14ac:dyDescent="0.2">
      <c r="A216" s="68" t="s">
        <v>15</v>
      </c>
      <c r="B216" s="104">
        <v>26</v>
      </c>
      <c r="C216" s="22"/>
      <c r="D216" s="22">
        <f t="shared" si="203"/>
        <v>4412.88</v>
      </c>
      <c r="E216" s="22">
        <f>'[1]hypothetical grid'!BC27</f>
        <v>80.000000000000909</v>
      </c>
      <c r="F216" s="22">
        <f t="shared" si="204"/>
        <v>8000</v>
      </c>
      <c r="G216" s="22">
        <f t="shared" si="162"/>
        <v>1103.22</v>
      </c>
      <c r="H216" s="17">
        <f t="shared" si="205"/>
        <v>0</v>
      </c>
      <c r="I216" s="17">
        <f t="shared" si="163"/>
        <v>0</v>
      </c>
      <c r="J216" s="17">
        <f t="shared" si="206"/>
        <v>0</v>
      </c>
      <c r="K216" s="17">
        <f t="shared" si="207"/>
        <v>0</v>
      </c>
      <c r="L216" s="17">
        <f t="shared" si="208"/>
        <v>0</v>
      </c>
      <c r="M216" s="17">
        <f t="shared" si="209"/>
        <v>0</v>
      </c>
      <c r="N216" s="17">
        <f t="shared" ref="N216:N230" si="249">$C222/(1.08)^$B216</f>
        <v>0</v>
      </c>
      <c r="O216" s="17">
        <f t="shared" si="211"/>
        <v>0</v>
      </c>
      <c r="P216" s="17">
        <f t="shared" si="212"/>
        <v>0</v>
      </c>
      <c r="Q216" s="17">
        <f t="shared" si="213"/>
        <v>0</v>
      </c>
      <c r="R216" s="17">
        <f t="shared" si="214"/>
        <v>0</v>
      </c>
      <c r="S216" s="17">
        <f t="shared" si="215"/>
        <v>0</v>
      </c>
      <c r="T216" s="17">
        <f t="shared" si="216"/>
        <v>0</v>
      </c>
      <c r="U216" s="17">
        <f t="shared" si="217"/>
        <v>0</v>
      </c>
      <c r="V216" s="17">
        <f t="shared" si="218"/>
        <v>0</v>
      </c>
      <c r="W216" s="17">
        <f t="shared" si="219"/>
        <v>0</v>
      </c>
      <c r="X216" s="17">
        <f>$C232/(1.08)^$B216</f>
        <v>0</v>
      </c>
      <c r="Y216" s="17">
        <f>$C233/(1.08)^$B216</f>
        <v>0</v>
      </c>
      <c r="Z216" s="17">
        <f>$C234/(1.08)^$B216</f>
        <v>0</v>
      </c>
      <c r="AA216" s="17">
        <f>$C235/(1.08)^$B216</f>
        <v>0</v>
      </c>
      <c r="AB216" s="18">
        <f t="shared" si="224"/>
        <v>10.816141104660383</v>
      </c>
      <c r="AC216" s="18">
        <f t="shared" si="225"/>
        <v>10.816141104660383</v>
      </c>
      <c r="AD216" s="18">
        <f t="shared" si="226"/>
        <v>10.816141104660261</v>
      </c>
      <c r="AE216" s="18">
        <f t="shared" si="227"/>
        <v>10.816141104660137</v>
      </c>
      <c r="AF216" s="18">
        <f t="shared" si="228"/>
        <v>10.816141104660261</v>
      </c>
      <c r="AG216" s="18">
        <f t="shared" si="229"/>
        <v>10.816141104660261</v>
      </c>
      <c r="AH216" s="18">
        <f t="shared" si="230"/>
        <v>10.816141104660261</v>
      </c>
      <c r="AI216" s="18">
        <f t="shared" si="231"/>
        <v>10.816141104660261</v>
      </c>
      <c r="AJ216" s="18">
        <f t="shared" si="232"/>
        <v>10.816141104660261</v>
      </c>
      <c r="AK216" s="18">
        <f t="shared" si="233"/>
        <v>10.816141104660137</v>
      </c>
      <c r="AL216" s="18">
        <f t="shared" si="234"/>
        <v>10.816141104660261</v>
      </c>
      <c r="AM216" s="18">
        <f t="shared" si="235"/>
        <v>10.816141104660261</v>
      </c>
      <c r="AN216" s="18">
        <f t="shared" si="236"/>
        <v>10.816141104660261</v>
      </c>
      <c r="AO216" s="18">
        <f t="shared" si="237"/>
        <v>10.816141104660383</v>
      </c>
      <c r="AP216" s="18">
        <f t="shared" si="238"/>
        <v>10.816141104660383</v>
      </c>
      <c r="AQ216" s="18">
        <f t="shared" si="239"/>
        <v>0</v>
      </c>
      <c r="AR216" s="18">
        <f>$E232/(1.08)^$B216</f>
        <v>0</v>
      </c>
      <c r="AS216" s="18">
        <f>$E233/(1.08)^$B216</f>
        <v>0</v>
      </c>
      <c r="AT216" s="18">
        <f>$E234/(1.08)^$B216</f>
        <v>0</v>
      </c>
      <c r="AU216" s="18">
        <f>$E235/(1.08)^$B216</f>
        <v>0</v>
      </c>
      <c r="AV216" s="18"/>
    </row>
    <row r="217" spans="1:48" x14ac:dyDescent="0.2">
      <c r="A217" s="68" t="s">
        <v>15</v>
      </c>
      <c r="B217" s="104">
        <v>27</v>
      </c>
      <c r="C217" s="22"/>
      <c r="D217" s="22">
        <f t="shared" si="203"/>
        <v>4412.88</v>
      </c>
      <c r="E217" s="22">
        <f>'[1]hypothetical grid'!BC28</f>
        <v>80.000000000000909</v>
      </c>
      <c r="F217" s="22">
        <f t="shared" si="204"/>
        <v>8080.0000000000009</v>
      </c>
      <c r="G217" s="22">
        <f t="shared" si="162"/>
        <v>1103.22</v>
      </c>
      <c r="H217" s="17">
        <f t="shared" si="205"/>
        <v>0</v>
      </c>
      <c r="I217" s="17">
        <f t="shared" si="163"/>
        <v>0</v>
      </c>
      <c r="J217" s="17">
        <f t="shared" si="206"/>
        <v>0</v>
      </c>
      <c r="K217" s="17">
        <f t="shared" si="207"/>
        <v>0</v>
      </c>
      <c r="L217" s="17">
        <f t="shared" si="208"/>
        <v>0</v>
      </c>
      <c r="M217" s="17">
        <f t="shared" si="209"/>
        <v>0</v>
      </c>
      <c r="N217" s="17">
        <f t="shared" si="249"/>
        <v>0</v>
      </c>
      <c r="O217" s="17">
        <f t="shared" si="211"/>
        <v>0</v>
      </c>
      <c r="P217" s="17">
        <f t="shared" si="212"/>
        <v>0</v>
      </c>
      <c r="Q217" s="17">
        <f t="shared" si="213"/>
        <v>0</v>
      </c>
      <c r="R217" s="17">
        <f t="shared" si="214"/>
        <v>0</v>
      </c>
      <c r="S217" s="17">
        <f t="shared" si="215"/>
        <v>0</v>
      </c>
      <c r="T217" s="17">
        <f t="shared" si="216"/>
        <v>0</v>
      </c>
      <c r="U217" s="17">
        <f t="shared" si="217"/>
        <v>0</v>
      </c>
      <c r="V217" s="17">
        <f t="shared" si="218"/>
        <v>0</v>
      </c>
      <c r="W217" s="17">
        <f>$C232/(1.08)^$B217</f>
        <v>0</v>
      </c>
      <c r="X217" s="17">
        <f>$C233/(1.08)^$B217</f>
        <v>0</v>
      </c>
      <c r="Y217" s="17">
        <f>$C234/(1.08)^$B217</f>
        <v>0</v>
      </c>
      <c r="Z217" s="17">
        <f>$C235/(1.08)^$B217</f>
        <v>0</v>
      </c>
      <c r="AA217" s="17">
        <f t="shared" si="223"/>
        <v>0</v>
      </c>
      <c r="AB217" s="18">
        <f t="shared" si="224"/>
        <v>10.014945467278132</v>
      </c>
      <c r="AC217" s="18">
        <f t="shared" si="225"/>
        <v>10.014945467278018</v>
      </c>
      <c r="AD217" s="18">
        <f t="shared" si="226"/>
        <v>10.014945467277904</v>
      </c>
      <c r="AE217" s="18">
        <f t="shared" si="227"/>
        <v>10.014945467278018</v>
      </c>
      <c r="AF217" s="18">
        <f t="shared" si="228"/>
        <v>10.014945467278018</v>
      </c>
      <c r="AG217" s="18">
        <f t="shared" si="229"/>
        <v>10.014945467278018</v>
      </c>
      <c r="AH217" s="18">
        <f t="shared" si="230"/>
        <v>10.014945467278018</v>
      </c>
      <c r="AI217" s="18">
        <f t="shared" si="231"/>
        <v>10.014945467278018</v>
      </c>
      <c r="AJ217" s="18">
        <f t="shared" si="232"/>
        <v>10.014945467277904</v>
      </c>
      <c r="AK217" s="18">
        <f t="shared" si="233"/>
        <v>10.014945467278018</v>
      </c>
      <c r="AL217" s="18">
        <f t="shared" si="234"/>
        <v>10.014945467278018</v>
      </c>
      <c r="AM217" s="18">
        <f t="shared" si="235"/>
        <v>10.014945467278018</v>
      </c>
      <c r="AN217" s="18">
        <f t="shared" si="236"/>
        <v>10.014945467278132</v>
      </c>
      <c r="AO217" s="18">
        <f t="shared" si="237"/>
        <v>10.014945467278132</v>
      </c>
      <c r="AP217" s="18">
        <f t="shared" si="238"/>
        <v>0</v>
      </c>
      <c r="AQ217" s="18">
        <f>$E232/(1.08)^$B217</f>
        <v>0</v>
      </c>
      <c r="AR217" s="18">
        <f>$E233/(1.08)^$B217</f>
        <v>0</v>
      </c>
      <c r="AS217" s="18">
        <f>$E234/(1.08)^$B217</f>
        <v>0</v>
      </c>
      <c r="AT217" s="18">
        <f>$E235/(1.08)^$B217</f>
        <v>0</v>
      </c>
      <c r="AU217" s="18">
        <f t="shared" si="244"/>
        <v>0</v>
      </c>
      <c r="AV217" s="18"/>
    </row>
    <row r="218" spans="1:48" x14ac:dyDescent="0.2">
      <c r="A218" s="68" t="s">
        <v>15</v>
      </c>
      <c r="B218" s="104">
        <v>28</v>
      </c>
      <c r="C218" s="22"/>
      <c r="D218" s="22">
        <f t="shared" si="203"/>
        <v>4412.88</v>
      </c>
      <c r="E218" s="22">
        <f>'[1]hypothetical grid'!BC29</f>
        <v>80</v>
      </c>
      <c r="F218" s="22">
        <f t="shared" si="204"/>
        <v>8160.0000000000009</v>
      </c>
      <c r="G218" s="22">
        <f t="shared" si="162"/>
        <v>1103.22</v>
      </c>
      <c r="H218" s="17">
        <f t="shared" si="205"/>
        <v>0</v>
      </c>
      <c r="I218" s="17">
        <f t="shared" si="163"/>
        <v>0</v>
      </c>
      <c r="J218" s="17">
        <f t="shared" si="206"/>
        <v>0</v>
      </c>
      <c r="K218" s="17">
        <f t="shared" si="207"/>
        <v>0</v>
      </c>
      <c r="L218" s="17">
        <f t="shared" si="208"/>
        <v>0</v>
      </c>
      <c r="M218" s="17">
        <f t="shared" si="209"/>
        <v>0</v>
      </c>
      <c r="N218" s="17">
        <f t="shared" si="249"/>
        <v>0</v>
      </c>
      <c r="O218" s="17">
        <f t="shared" si="211"/>
        <v>0</v>
      </c>
      <c r="P218" s="17">
        <f t="shared" si="212"/>
        <v>0</v>
      </c>
      <c r="Q218" s="17">
        <f t="shared" si="213"/>
        <v>0</v>
      </c>
      <c r="R218" s="17">
        <f t="shared" si="214"/>
        <v>0</v>
      </c>
      <c r="S218" s="17">
        <f t="shared" si="215"/>
        <v>0</v>
      </c>
      <c r="T218" s="17">
        <f t="shared" si="216"/>
        <v>0</v>
      </c>
      <c r="U218" s="17">
        <f t="shared" si="217"/>
        <v>0</v>
      </c>
      <c r="V218" s="17">
        <f>$C232/(1.08)^$B218</f>
        <v>0</v>
      </c>
      <c r="W218" s="17">
        <f>$C233/(1.08)^$B218</f>
        <v>0</v>
      </c>
      <c r="X218" s="17">
        <f>$C234/(1.08)^$B218</f>
        <v>0</v>
      </c>
      <c r="Y218" s="17">
        <f>$C235/(1.08)^$B218</f>
        <v>0</v>
      </c>
      <c r="Z218" s="17">
        <f t="shared" si="222"/>
        <v>0</v>
      </c>
      <c r="AA218" s="17">
        <f t="shared" si="223"/>
        <v>0</v>
      </c>
      <c r="AB218" s="18">
        <f t="shared" si="224"/>
        <v>9.2730976548870547</v>
      </c>
      <c r="AC218" s="18">
        <f t="shared" si="225"/>
        <v>9.2730976548869481</v>
      </c>
      <c r="AD218" s="18">
        <f t="shared" si="226"/>
        <v>9.2730976548870547</v>
      </c>
      <c r="AE218" s="18">
        <f t="shared" si="227"/>
        <v>9.2730976548870547</v>
      </c>
      <c r="AF218" s="18">
        <f t="shared" si="228"/>
        <v>9.2730976548870547</v>
      </c>
      <c r="AG218" s="18">
        <f t="shared" si="229"/>
        <v>9.2730976548870547</v>
      </c>
      <c r="AH218" s="18">
        <f t="shared" si="230"/>
        <v>9.2730976548870547</v>
      </c>
      <c r="AI218" s="18">
        <f t="shared" si="231"/>
        <v>9.2730976548869481</v>
      </c>
      <c r="AJ218" s="18">
        <f t="shared" si="232"/>
        <v>9.2730976548870547</v>
      </c>
      <c r="AK218" s="18">
        <f t="shared" si="233"/>
        <v>9.2730976548870547</v>
      </c>
      <c r="AL218" s="18">
        <f t="shared" si="234"/>
        <v>9.2730976548870547</v>
      </c>
      <c r="AM218" s="18">
        <f t="shared" si="235"/>
        <v>9.2730976548871595</v>
      </c>
      <c r="AN218" s="18">
        <f t="shared" si="236"/>
        <v>9.2730976548871595</v>
      </c>
      <c r="AO218" s="18">
        <f t="shared" si="237"/>
        <v>0</v>
      </c>
      <c r="AP218" s="18">
        <f>$E232/(1.08)^$B218</f>
        <v>0</v>
      </c>
      <c r="AQ218" s="18">
        <f>$E233/(1.08)^$B218</f>
        <v>0</v>
      </c>
      <c r="AR218" s="18">
        <f>$E234/(1.08)^$B218</f>
        <v>0</v>
      </c>
      <c r="AS218" s="18">
        <f>$E235/(1.08)^$B218</f>
        <v>0</v>
      </c>
      <c r="AT218" s="18">
        <f t="shared" si="245"/>
        <v>0</v>
      </c>
      <c r="AU218" s="18">
        <f t="shared" si="244"/>
        <v>0</v>
      </c>
      <c r="AV218" s="18"/>
    </row>
    <row r="219" spans="1:48" x14ac:dyDescent="0.2">
      <c r="A219" s="68" t="s">
        <v>15</v>
      </c>
      <c r="B219" s="104">
        <v>29</v>
      </c>
      <c r="C219" s="22"/>
      <c r="D219" s="22">
        <f t="shared" si="203"/>
        <v>4412.88</v>
      </c>
      <c r="E219" s="22">
        <f>'[1]hypothetical grid'!BC30</f>
        <v>79.999999999999091</v>
      </c>
      <c r="F219" s="22">
        <f t="shared" si="204"/>
        <v>8240</v>
      </c>
      <c r="G219" s="22">
        <f t="shared" si="162"/>
        <v>1103.22</v>
      </c>
      <c r="H219" s="17">
        <f t="shared" si="205"/>
        <v>0</v>
      </c>
      <c r="I219" s="17">
        <f t="shared" si="163"/>
        <v>0</v>
      </c>
      <c r="J219" s="17">
        <f t="shared" si="206"/>
        <v>0</v>
      </c>
      <c r="K219" s="17">
        <f t="shared" si="207"/>
        <v>0</v>
      </c>
      <c r="L219" s="17">
        <f t="shared" si="208"/>
        <v>0</v>
      </c>
      <c r="M219" s="17">
        <f t="shared" si="209"/>
        <v>0</v>
      </c>
      <c r="N219" s="17">
        <f t="shared" si="249"/>
        <v>0</v>
      </c>
      <c r="O219" s="17">
        <f t="shared" si="211"/>
        <v>0</v>
      </c>
      <c r="P219" s="17">
        <f t="shared" si="212"/>
        <v>0</v>
      </c>
      <c r="Q219" s="17">
        <f t="shared" si="213"/>
        <v>0</v>
      </c>
      <c r="R219" s="17">
        <f t="shared" si="214"/>
        <v>0</v>
      </c>
      <c r="S219" s="17">
        <f t="shared" si="215"/>
        <v>0</v>
      </c>
      <c r="T219" s="17">
        <f t="shared" si="216"/>
        <v>0</v>
      </c>
      <c r="U219" s="17">
        <f>$C232/(1.08)^$B219</f>
        <v>0</v>
      </c>
      <c r="V219" s="17">
        <f>$C233/(1.08)^$B219</f>
        <v>0</v>
      </c>
      <c r="W219" s="17">
        <f>$C234/(1.08)^$B219</f>
        <v>0</v>
      </c>
      <c r="X219" s="17">
        <f>$C235/(1.08)^$B219</f>
        <v>0</v>
      </c>
      <c r="Y219" s="17">
        <f t="shared" si="221"/>
        <v>0</v>
      </c>
      <c r="Z219" s="17">
        <f t="shared" si="222"/>
        <v>0</v>
      </c>
      <c r="AA219" s="17">
        <f t="shared" si="223"/>
        <v>0</v>
      </c>
      <c r="AB219" s="18">
        <f t="shared" si="224"/>
        <v>8.586201532302729</v>
      </c>
      <c r="AC219" s="18">
        <f t="shared" si="225"/>
        <v>8.5862015323028267</v>
      </c>
      <c r="AD219" s="18">
        <f t="shared" si="226"/>
        <v>8.5862015323028267</v>
      </c>
      <c r="AE219" s="18">
        <f t="shared" si="227"/>
        <v>8.5862015323028267</v>
      </c>
      <c r="AF219" s="18">
        <f t="shared" si="228"/>
        <v>8.5862015323028267</v>
      </c>
      <c r="AG219" s="18">
        <f t="shared" si="229"/>
        <v>8.5862015323028267</v>
      </c>
      <c r="AH219" s="18">
        <f t="shared" si="230"/>
        <v>8.586201532302729</v>
      </c>
      <c r="AI219" s="18">
        <f t="shared" si="231"/>
        <v>8.5862015323028267</v>
      </c>
      <c r="AJ219" s="18">
        <f t="shared" si="232"/>
        <v>8.5862015323028267</v>
      </c>
      <c r="AK219" s="18">
        <f t="shared" si="233"/>
        <v>8.5862015323028267</v>
      </c>
      <c r="AL219" s="18">
        <f t="shared" si="234"/>
        <v>8.5862015323029244</v>
      </c>
      <c r="AM219" s="18">
        <f t="shared" si="235"/>
        <v>8.5862015323029244</v>
      </c>
      <c r="AN219" s="18">
        <f t="shared" si="236"/>
        <v>0</v>
      </c>
      <c r="AO219" s="18">
        <f>$E232/(1.08)^$B219</f>
        <v>0</v>
      </c>
      <c r="AP219" s="18">
        <f>$E233/(1.08)^$B219</f>
        <v>0</v>
      </c>
      <c r="AQ219" s="18">
        <f>$E234/(1.08)^$B219</f>
        <v>0</v>
      </c>
      <c r="AR219" s="18">
        <f>$E235/(1.08)^$B219</f>
        <v>0</v>
      </c>
      <c r="AS219" s="18">
        <f t="shared" si="246"/>
        <v>0</v>
      </c>
      <c r="AT219" s="18">
        <f t="shared" si="245"/>
        <v>0</v>
      </c>
      <c r="AU219" s="18">
        <f t="shared" si="244"/>
        <v>0</v>
      </c>
      <c r="AV219" s="18"/>
    </row>
    <row r="220" spans="1:48" x14ac:dyDescent="0.2">
      <c r="A220" s="68" t="s">
        <v>15</v>
      </c>
      <c r="B220" s="104">
        <v>30</v>
      </c>
      <c r="C220" s="22"/>
      <c r="D220" s="22">
        <f t="shared" si="203"/>
        <v>4412.88</v>
      </c>
      <c r="E220" s="22">
        <f>'[1]hypothetical grid'!BC31</f>
        <v>80</v>
      </c>
      <c r="F220" s="22">
        <f t="shared" si="204"/>
        <v>8320</v>
      </c>
      <c r="G220" s="22">
        <f t="shared" si="162"/>
        <v>1103.22</v>
      </c>
      <c r="H220" s="17">
        <f t="shared" si="205"/>
        <v>0</v>
      </c>
      <c r="I220" s="17">
        <f t="shared" si="163"/>
        <v>0</v>
      </c>
      <c r="J220" s="17">
        <f t="shared" si="206"/>
        <v>0</v>
      </c>
      <c r="K220" s="17">
        <f t="shared" si="207"/>
        <v>0</v>
      </c>
      <c r="L220" s="17">
        <f t="shared" si="208"/>
        <v>0</v>
      </c>
      <c r="M220" s="17">
        <f t="shared" si="209"/>
        <v>0</v>
      </c>
      <c r="N220" s="17">
        <f t="shared" si="249"/>
        <v>0</v>
      </c>
      <c r="O220" s="17">
        <f t="shared" si="211"/>
        <v>0</v>
      </c>
      <c r="P220" s="17">
        <f t="shared" si="212"/>
        <v>0</v>
      </c>
      <c r="Q220" s="17">
        <f t="shared" si="213"/>
        <v>0</v>
      </c>
      <c r="R220" s="17">
        <f t="shared" si="214"/>
        <v>0</v>
      </c>
      <c r="S220" s="17">
        <f t="shared" si="215"/>
        <v>0</v>
      </c>
      <c r="T220" s="17">
        <f>$C232/(1.08)^$B220</f>
        <v>0</v>
      </c>
      <c r="U220" s="17">
        <f>$C233/(1.08)^$B220</f>
        <v>0</v>
      </c>
      <c r="V220" s="17">
        <f>$C234/(1.08)^$B220</f>
        <v>0</v>
      </c>
      <c r="W220" s="17">
        <f>$C235/(1.08)^$B220</f>
        <v>0</v>
      </c>
      <c r="X220" s="17">
        <f t="shared" si="247"/>
        <v>0</v>
      </c>
      <c r="Y220" s="17">
        <f t="shared" si="221"/>
        <v>0</v>
      </c>
      <c r="Z220" s="17">
        <f t="shared" si="222"/>
        <v>0</v>
      </c>
      <c r="AA220" s="17">
        <f t="shared" si="223"/>
        <v>0</v>
      </c>
      <c r="AB220" s="18">
        <f t="shared" si="224"/>
        <v>7.9501866039840978</v>
      </c>
      <c r="AC220" s="18">
        <f>$E221/(1.08)^$B220</f>
        <v>7.9501866039840978</v>
      </c>
      <c r="AD220" s="18">
        <f t="shared" si="226"/>
        <v>7.9501866039840978</v>
      </c>
      <c r="AE220" s="18">
        <f t="shared" si="227"/>
        <v>7.9501866039840978</v>
      </c>
      <c r="AF220" s="18">
        <f t="shared" si="228"/>
        <v>7.9501866039840978</v>
      </c>
      <c r="AG220" s="18">
        <f t="shared" si="229"/>
        <v>7.9501866039840081</v>
      </c>
      <c r="AH220" s="18">
        <f t="shared" si="230"/>
        <v>7.9501866039840978</v>
      </c>
      <c r="AI220" s="18">
        <f t="shared" si="231"/>
        <v>7.9501866039840978</v>
      </c>
      <c r="AJ220" s="18">
        <f t="shared" si="232"/>
        <v>7.9501866039840978</v>
      </c>
      <c r="AK220" s="18">
        <f t="shared" si="233"/>
        <v>7.9501866039841884</v>
      </c>
      <c r="AL220" s="18">
        <f t="shared" si="234"/>
        <v>7.9501866039841884</v>
      </c>
      <c r="AM220" s="18">
        <f t="shared" si="235"/>
        <v>0</v>
      </c>
      <c r="AN220" s="18">
        <f>$E232/(1.08)^$B220</f>
        <v>0</v>
      </c>
      <c r="AO220" s="18">
        <f>$E233/(1.08)^$B220</f>
        <v>0</v>
      </c>
      <c r="AP220" s="18">
        <f>$E234/(1.08)^$B220</f>
        <v>0</v>
      </c>
      <c r="AQ220" s="18">
        <f>$E235/(1.08)^$B220</f>
        <v>0</v>
      </c>
      <c r="AR220" s="18">
        <f t="shared" si="248"/>
        <v>0</v>
      </c>
      <c r="AS220" s="18">
        <f t="shared" si="246"/>
        <v>0</v>
      </c>
      <c r="AT220" s="18">
        <f t="shared" si="245"/>
        <v>0</v>
      </c>
      <c r="AU220" s="18">
        <f t="shared" si="244"/>
        <v>0</v>
      </c>
      <c r="AV220" s="18"/>
    </row>
    <row r="221" spans="1:48" x14ac:dyDescent="0.2">
      <c r="A221" s="68" t="s">
        <v>15</v>
      </c>
      <c r="B221" s="104">
        <v>31</v>
      </c>
      <c r="C221" s="22"/>
      <c r="D221" s="22">
        <f t="shared" si="203"/>
        <v>4412.88</v>
      </c>
      <c r="E221" s="22">
        <f>'[1]hypothetical grid'!BC32</f>
        <v>80</v>
      </c>
      <c r="F221" s="22">
        <f t="shared" si="204"/>
        <v>8400</v>
      </c>
      <c r="G221" s="22">
        <f t="shared" si="162"/>
        <v>1103.22</v>
      </c>
      <c r="H221" s="17">
        <f t="shared" si="205"/>
        <v>0</v>
      </c>
      <c r="I221" s="17">
        <f t="shared" si="163"/>
        <v>0</v>
      </c>
      <c r="J221" s="17">
        <f t="shared" si="206"/>
        <v>0</v>
      </c>
      <c r="K221" s="17">
        <f t="shared" si="207"/>
        <v>0</v>
      </c>
      <c r="L221" s="17">
        <f t="shared" si="208"/>
        <v>0</v>
      </c>
      <c r="M221" s="17">
        <f t="shared" si="209"/>
        <v>0</v>
      </c>
      <c r="N221" s="17">
        <f t="shared" si="249"/>
        <v>0</v>
      </c>
      <c r="O221" s="17">
        <f t="shared" si="211"/>
        <v>0</v>
      </c>
      <c r="P221" s="17">
        <f t="shared" si="212"/>
        <v>0</v>
      </c>
      <c r="Q221" s="17">
        <f t="shared" si="213"/>
        <v>0</v>
      </c>
      <c r="R221" s="17">
        <f t="shared" si="214"/>
        <v>0</v>
      </c>
      <c r="S221" s="17">
        <f>$C232/(1.08)^$B221</f>
        <v>0</v>
      </c>
      <c r="T221" s="17">
        <f>$C233/(1.08)^$B221</f>
        <v>0</v>
      </c>
      <c r="U221" s="17">
        <f>$C234/(1.08)^$B221</f>
        <v>0</v>
      </c>
      <c r="V221" s="17">
        <f>$C235/(1.08)^$B221</f>
        <v>0</v>
      </c>
      <c r="W221" s="17">
        <f t="shared" si="219"/>
        <v>0</v>
      </c>
      <c r="X221" s="17">
        <f t="shared" si="247"/>
        <v>0</v>
      </c>
      <c r="Y221" s="17">
        <f t="shared" si="221"/>
        <v>0</v>
      </c>
      <c r="Z221" s="17">
        <f t="shared" si="222"/>
        <v>0</v>
      </c>
      <c r="AA221" s="17">
        <f t="shared" si="223"/>
        <v>0</v>
      </c>
      <c r="AB221" s="18">
        <f t="shared" si="224"/>
        <v>7.3612838925778679</v>
      </c>
      <c r="AC221" s="18">
        <f t="shared" ref="AC221:AC230" si="250">$E222/(1.08)^$B221</f>
        <v>7.3612838925778679</v>
      </c>
      <c r="AD221" s="18">
        <f t="shared" si="226"/>
        <v>7.3612838925778679</v>
      </c>
      <c r="AE221" s="18">
        <f t="shared" si="227"/>
        <v>7.3612838925778679</v>
      </c>
      <c r="AF221" s="18">
        <f t="shared" si="228"/>
        <v>7.3612838925777844</v>
      </c>
      <c r="AG221" s="18">
        <f t="shared" si="229"/>
        <v>7.3612838925778679</v>
      </c>
      <c r="AH221" s="18">
        <f t="shared" si="230"/>
        <v>7.3612838925778679</v>
      </c>
      <c r="AI221" s="18">
        <f t="shared" si="231"/>
        <v>7.3612838925778679</v>
      </c>
      <c r="AJ221" s="18">
        <f t="shared" si="232"/>
        <v>7.3612838925779513</v>
      </c>
      <c r="AK221" s="18">
        <f t="shared" si="233"/>
        <v>7.3612838925779513</v>
      </c>
      <c r="AL221" s="18">
        <f t="shared" si="234"/>
        <v>0</v>
      </c>
      <c r="AM221" s="18">
        <f>$E232/(1.08)^$B221</f>
        <v>0</v>
      </c>
      <c r="AN221" s="18">
        <f>$E233/(1.08)^$B221</f>
        <v>0</v>
      </c>
      <c r="AO221" s="18">
        <f>$E234/(1.08)^$B221</f>
        <v>0</v>
      </c>
      <c r="AP221" s="18">
        <f>$E235/(1.08)^$B221</f>
        <v>0</v>
      </c>
      <c r="AQ221" s="18">
        <f t="shared" si="239"/>
        <v>0</v>
      </c>
      <c r="AR221" s="18">
        <f t="shared" si="248"/>
        <v>0</v>
      </c>
      <c r="AS221" s="18">
        <f t="shared" si="246"/>
        <v>0</v>
      </c>
      <c r="AT221" s="18">
        <f t="shared" si="245"/>
        <v>0</v>
      </c>
      <c r="AU221" s="18">
        <f t="shared" si="244"/>
        <v>0</v>
      </c>
    </row>
    <row r="222" spans="1:48" x14ac:dyDescent="0.2">
      <c r="A222" s="68" t="s">
        <v>15</v>
      </c>
      <c r="B222" s="104">
        <v>32</v>
      </c>
      <c r="C222" s="22"/>
      <c r="D222" s="22">
        <f t="shared" si="203"/>
        <v>4412.88</v>
      </c>
      <c r="E222" s="22">
        <f>'[1]hypothetical grid'!BC33</f>
        <v>80</v>
      </c>
      <c r="F222" s="22">
        <f t="shared" si="204"/>
        <v>8480</v>
      </c>
      <c r="G222" s="22">
        <f t="shared" si="162"/>
        <v>1103.22</v>
      </c>
      <c r="H222" s="17">
        <f t="shared" si="205"/>
        <v>0</v>
      </c>
      <c r="I222" s="17">
        <f t="shared" si="163"/>
        <v>0</v>
      </c>
      <c r="J222" s="17">
        <f t="shared" si="206"/>
        <v>0</v>
      </c>
      <c r="K222" s="17">
        <f t="shared" si="207"/>
        <v>0</v>
      </c>
      <c r="L222" s="17">
        <f t="shared" si="208"/>
        <v>0</v>
      </c>
      <c r="M222" s="17">
        <f t="shared" si="209"/>
        <v>0</v>
      </c>
      <c r="N222" s="17">
        <f t="shared" si="249"/>
        <v>0</v>
      </c>
      <c r="O222" s="17">
        <f t="shared" si="211"/>
        <v>0</v>
      </c>
      <c r="P222" s="17">
        <f t="shared" si="212"/>
        <v>0</v>
      </c>
      <c r="Q222" s="17">
        <f t="shared" si="213"/>
        <v>0</v>
      </c>
      <c r="R222" s="17">
        <f>$C232/(1.08)^$B222</f>
        <v>0</v>
      </c>
      <c r="S222" s="17">
        <f>$C233/(1.08)^$B222</f>
        <v>0</v>
      </c>
      <c r="T222" s="17">
        <f>$C234/(1.08)^$B222</f>
        <v>0</v>
      </c>
      <c r="U222" s="17">
        <f>$C235/(1.08)^$B222</f>
        <v>0</v>
      </c>
      <c r="V222" s="17">
        <f t="shared" si="218"/>
        <v>0</v>
      </c>
      <c r="W222" s="17">
        <f t="shared" si="219"/>
        <v>0</v>
      </c>
      <c r="X222" s="17">
        <f t="shared" si="247"/>
        <v>0</v>
      </c>
      <c r="Y222" s="17">
        <f t="shared" si="221"/>
        <v>0</v>
      </c>
      <c r="Z222" s="17">
        <f t="shared" si="222"/>
        <v>0</v>
      </c>
      <c r="AA222" s="17">
        <f t="shared" si="223"/>
        <v>0</v>
      </c>
      <c r="AB222" s="18">
        <f t="shared" si="224"/>
        <v>6.8160036042387659</v>
      </c>
      <c r="AC222" s="18">
        <f t="shared" si="250"/>
        <v>6.8160036042387659</v>
      </c>
      <c r="AD222" s="18">
        <f t="shared" si="226"/>
        <v>6.8160036042387659</v>
      </c>
      <c r="AE222" s="18">
        <f t="shared" si="227"/>
        <v>6.8160036042386887</v>
      </c>
      <c r="AF222" s="18">
        <f t="shared" si="228"/>
        <v>6.8160036042387659</v>
      </c>
      <c r="AG222" s="18">
        <f t="shared" si="229"/>
        <v>6.8160036042387659</v>
      </c>
      <c r="AH222" s="18">
        <f t="shared" si="230"/>
        <v>6.8160036042387659</v>
      </c>
      <c r="AI222" s="18">
        <f t="shared" si="231"/>
        <v>6.8160036042388441</v>
      </c>
      <c r="AJ222" s="18">
        <f t="shared" si="232"/>
        <v>6.8160036042388441</v>
      </c>
      <c r="AK222" s="18">
        <f t="shared" si="233"/>
        <v>0</v>
      </c>
      <c r="AL222" s="18">
        <f>$E232/(1.08)^$B222</f>
        <v>0</v>
      </c>
      <c r="AM222" s="18">
        <f>$E233/(1.08)^$B222</f>
        <v>0</v>
      </c>
      <c r="AN222" s="18">
        <f>$E234/(1.08)^$B222</f>
        <v>0</v>
      </c>
      <c r="AO222" s="18">
        <f>$E235/(1.08)^$B222</f>
        <v>0</v>
      </c>
      <c r="AP222" s="18">
        <f t="shared" si="238"/>
        <v>0</v>
      </c>
      <c r="AQ222" s="18">
        <f t="shared" si="239"/>
        <v>0</v>
      </c>
      <c r="AR222" s="18">
        <f t="shared" si="248"/>
        <v>0</v>
      </c>
      <c r="AS222" s="18">
        <f t="shared" si="246"/>
        <v>0</v>
      </c>
      <c r="AT222" s="18">
        <f t="shared" si="245"/>
        <v>0</v>
      </c>
      <c r="AU222" s="18">
        <f t="shared" si="244"/>
        <v>0</v>
      </c>
    </row>
    <row r="223" spans="1:48" x14ac:dyDescent="0.2">
      <c r="A223" s="68" t="s">
        <v>15</v>
      </c>
      <c r="B223" s="104">
        <v>33</v>
      </c>
      <c r="C223" s="22"/>
      <c r="D223" s="22">
        <f t="shared" si="203"/>
        <v>4412.88</v>
      </c>
      <c r="E223" s="22">
        <f>'[1]hypothetical grid'!BC34</f>
        <v>80</v>
      </c>
      <c r="F223" s="22">
        <f t="shared" si="204"/>
        <v>8560</v>
      </c>
      <c r="G223" s="22">
        <f t="shared" ref="G223:G232" si="251">D223*0.25</f>
        <v>1103.22</v>
      </c>
      <c r="H223" s="17">
        <f t="shared" si="205"/>
        <v>0</v>
      </c>
      <c r="I223" s="17">
        <f t="shared" ref="I223:I230" si="252">$C224/(1.08)^$B223</f>
        <v>0</v>
      </c>
      <c r="J223" s="17">
        <f t="shared" si="206"/>
        <v>0</v>
      </c>
      <c r="K223" s="17">
        <f t="shared" si="207"/>
        <v>0</v>
      </c>
      <c r="L223" s="17">
        <f t="shared" si="208"/>
        <v>0</v>
      </c>
      <c r="M223" s="17">
        <f t="shared" si="209"/>
        <v>0</v>
      </c>
      <c r="N223" s="17">
        <f t="shared" si="249"/>
        <v>0</v>
      </c>
      <c r="O223" s="17">
        <f t="shared" si="211"/>
        <v>0</v>
      </c>
      <c r="P223" s="17">
        <f t="shared" si="212"/>
        <v>0</v>
      </c>
      <c r="Q223" s="17">
        <f>$C232/(1.08)^$B223</f>
        <v>0</v>
      </c>
      <c r="R223" s="17">
        <f>$C233/(1.08)^$B223</f>
        <v>0</v>
      </c>
      <c r="S223" s="17">
        <f>$C234/(1.08)^$B223</f>
        <v>0</v>
      </c>
      <c r="T223" s="17">
        <f>$C235/(1.08)^$B223</f>
        <v>0</v>
      </c>
      <c r="U223" s="17">
        <f t="shared" si="217"/>
        <v>0</v>
      </c>
      <c r="V223" s="17">
        <f t="shared" si="218"/>
        <v>0</v>
      </c>
      <c r="W223" s="17">
        <f t="shared" si="219"/>
        <v>0</v>
      </c>
      <c r="X223" s="17">
        <f t="shared" si="247"/>
        <v>0</v>
      </c>
      <c r="Y223" s="17">
        <f t="shared" si="221"/>
        <v>0</v>
      </c>
      <c r="Z223" s="17">
        <f t="shared" si="222"/>
        <v>0</v>
      </c>
      <c r="AA223" s="17">
        <f t="shared" si="223"/>
        <v>0</v>
      </c>
      <c r="AB223" s="18">
        <f t="shared" si="224"/>
        <v>6.3111144483692279</v>
      </c>
      <c r="AC223" s="18">
        <f t="shared" si="250"/>
        <v>6.3111144483692279</v>
      </c>
      <c r="AD223" s="18">
        <f t="shared" si="226"/>
        <v>6.3111144483691559</v>
      </c>
      <c r="AE223" s="18">
        <f t="shared" si="227"/>
        <v>6.3111144483692279</v>
      </c>
      <c r="AF223" s="18">
        <f t="shared" si="228"/>
        <v>6.3111144483692279</v>
      </c>
      <c r="AG223" s="18">
        <f t="shared" si="229"/>
        <v>6.3111144483692279</v>
      </c>
      <c r="AH223" s="18">
        <f t="shared" si="230"/>
        <v>6.3111144483692998</v>
      </c>
      <c r="AI223" s="18">
        <f t="shared" si="231"/>
        <v>6.3111144483692998</v>
      </c>
      <c r="AJ223" s="18">
        <f t="shared" si="232"/>
        <v>0</v>
      </c>
      <c r="AK223" s="18">
        <f>$E232/(1.08)^$B223</f>
        <v>0</v>
      </c>
      <c r="AL223" s="18">
        <f>$E233/(1.08)^$B223</f>
        <v>0</v>
      </c>
      <c r="AM223" s="18">
        <f>$E234/(1.08)^$B223</f>
        <v>0</v>
      </c>
      <c r="AN223" s="18">
        <f>$E235/(1.08)^$B223</f>
        <v>0</v>
      </c>
      <c r="AO223" s="18">
        <f t="shared" si="237"/>
        <v>0</v>
      </c>
      <c r="AP223" s="18">
        <f t="shared" si="238"/>
        <v>0</v>
      </c>
      <c r="AQ223" s="18">
        <f t="shared" si="239"/>
        <v>0</v>
      </c>
      <c r="AR223" s="18">
        <f t="shared" si="248"/>
        <v>0</v>
      </c>
      <c r="AS223" s="18">
        <f t="shared" si="246"/>
        <v>0</v>
      </c>
      <c r="AT223" s="18">
        <f t="shared" si="245"/>
        <v>0</v>
      </c>
      <c r="AU223" s="18">
        <f t="shared" si="244"/>
        <v>0</v>
      </c>
    </row>
    <row r="224" spans="1:48" x14ac:dyDescent="0.2">
      <c r="A224" s="68" t="s">
        <v>15</v>
      </c>
      <c r="B224" s="104">
        <v>34</v>
      </c>
      <c r="C224" s="22"/>
      <c r="D224" s="22">
        <f t="shared" si="203"/>
        <v>4412.88</v>
      </c>
      <c r="E224" s="22">
        <f>'[1]hypothetical grid'!BC35</f>
        <v>80</v>
      </c>
      <c r="F224" s="22">
        <f t="shared" si="204"/>
        <v>8640</v>
      </c>
      <c r="G224" s="22">
        <f t="shared" si="251"/>
        <v>1103.22</v>
      </c>
      <c r="H224" s="17">
        <f t="shared" si="205"/>
        <v>0</v>
      </c>
      <c r="I224" s="17">
        <f t="shared" si="252"/>
        <v>0</v>
      </c>
      <c r="J224" s="17">
        <f t="shared" si="206"/>
        <v>0</v>
      </c>
      <c r="K224" s="17">
        <f t="shared" si="207"/>
        <v>0</v>
      </c>
      <c r="L224" s="17">
        <f t="shared" si="208"/>
        <v>0</v>
      </c>
      <c r="M224" s="17">
        <f t="shared" si="209"/>
        <v>0</v>
      </c>
      <c r="N224" s="17">
        <f t="shared" si="249"/>
        <v>0</v>
      </c>
      <c r="O224" s="17">
        <f t="shared" si="211"/>
        <v>0</v>
      </c>
      <c r="P224" s="17">
        <f>$C232/(1.08)^$B224</f>
        <v>0</v>
      </c>
      <c r="Q224" s="17">
        <f>$C233/(1.08)^$B224</f>
        <v>0</v>
      </c>
      <c r="R224" s="17">
        <f>$C234/(1.08)^$B224</f>
        <v>0</v>
      </c>
      <c r="S224" s="17">
        <f>$C235/(1.08)^$B224</f>
        <v>0</v>
      </c>
      <c r="T224" s="17">
        <f t="shared" si="216"/>
        <v>0</v>
      </c>
      <c r="U224" s="17">
        <f t="shared" si="217"/>
        <v>0</v>
      </c>
      <c r="V224" s="17">
        <f t="shared" si="218"/>
        <v>0</v>
      </c>
      <c r="W224" s="17">
        <f t="shared" si="219"/>
        <v>0</v>
      </c>
      <c r="X224" s="17">
        <f t="shared" si="247"/>
        <v>0</v>
      </c>
      <c r="Y224" s="17">
        <f t="shared" si="221"/>
        <v>0</v>
      </c>
      <c r="Z224" s="17">
        <f t="shared" si="222"/>
        <v>0</v>
      </c>
      <c r="AA224" s="17">
        <f t="shared" si="223"/>
        <v>0</v>
      </c>
      <c r="AB224" s="18">
        <f t="shared" si="224"/>
        <v>5.8436244892307663</v>
      </c>
      <c r="AC224" s="18">
        <f t="shared" si="250"/>
        <v>5.8436244892307005</v>
      </c>
      <c r="AD224" s="18">
        <f t="shared" si="226"/>
        <v>5.8436244892307663</v>
      </c>
      <c r="AE224" s="18">
        <f t="shared" si="227"/>
        <v>5.8436244892307663</v>
      </c>
      <c r="AF224" s="18">
        <f t="shared" si="228"/>
        <v>5.8436244892307663</v>
      </c>
      <c r="AG224" s="18">
        <f t="shared" si="229"/>
        <v>5.8436244892308329</v>
      </c>
      <c r="AH224" s="18">
        <f t="shared" si="230"/>
        <v>5.8436244892308329</v>
      </c>
      <c r="AI224" s="18">
        <f t="shared" si="231"/>
        <v>0</v>
      </c>
      <c r="AJ224" s="18">
        <f>$E232/(1.08)^$B224</f>
        <v>0</v>
      </c>
      <c r="AK224" s="18">
        <f>$E233/(1.08)^$B224</f>
        <v>0</v>
      </c>
      <c r="AL224" s="18">
        <f>$E234/(1.08)^$B224</f>
        <v>0</v>
      </c>
      <c r="AM224" s="18">
        <f>$E235/(1.08)^$B224</f>
        <v>0</v>
      </c>
      <c r="AN224" s="18">
        <f t="shared" si="236"/>
        <v>0</v>
      </c>
      <c r="AO224" s="18">
        <f t="shared" si="237"/>
        <v>0</v>
      </c>
      <c r="AP224" s="18">
        <f t="shared" si="238"/>
        <v>0</v>
      </c>
      <c r="AQ224" s="18">
        <f t="shared" si="239"/>
        <v>0</v>
      </c>
      <c r="AR224" s="18">
        <f t="shared" si="248"/>
        <v>0</v>
      </c>
      <c r="AS224" s="18">
        <f t="shared" si="246"/>
        <v>0</v>
      </c>
      <c r="AT224" s="18">
        <f t="shared" si="245"/>
        <v>0</v>
      </c>
      <c r="AU224" s="18">
        <f t="shared" si="244"/>
        <v>0</v>
      </c>
    </row>
    <row r="225" spans="1:47" x14ac:dyDescent="0.2">
      <c r="A225" s="68" t="s">
        <v>15</v>
      </c>
      <c r="B225" s="104">
        <v>35</v>
      </c>
      <c r="C225" s="22"/>
      <c r="D225" s="22">
        <f t="shared" si="203"/>
        <v>4412.88</v>
      </c>
      <c r="E225" s="22">
        <f>'[1]hypothetical grid'!BC36</f>
        <v>79.999999999999091</v>
      </c>
      <c r="F225" s="22">
        <f t="shared" si="204"/>
        <v>8720</v>
      </c>
      <c r="G225" s="22">
        <f t="shared" si="251"/>
        <v>1103.22</v>
      </c>
      <c r="H225" s="17">
        <f t="shared" si="205"/>
        <v>0</v>
      </c>
      <c r="I225" s="17">
        <f t="shared" si="252"/>
        <v>0</v>
      </c>
      <c r="J225" s="17">
        <f t="shared" si="206"/>
        <v>0</v>
      </c>
      <c r="K225" s="17">
        <f t="shared" si="207"/>
        <v>0</v>
      </c>
      <c r="L225" s="17">
        <f t="shared" si="208"/>
        <v>0</v>
      </c>
      <c r="M225" s="17">
        <f t="shared" si="209"/>
        <v>0</v>
      </c>
      <c r="N225" s="17">
        <f t="shared" si="249"/>
        <v>0</v>
      </c>
      <c r="O225" s="17">
        <f>$C232/(1.08)^$B225</f>
        <v>0</v>
      </c>
      <c r="P225" s="17">
        <f>$C233/(1.08)^$B225</f>
        <v>0</v>
      </c>
      <c r="Q225" s="17">
        <f>$C234/(1.08)^$B225</f>
        <v>0</v>
      </c>
      <c r="R225" s="17">
        <f>$C235/(1.08)^$B225</f>
        <v>0</v>
      </c>
      <c r="S225" s="17">
        <f t="shared" si="215"/>
        <v>0</v>
      </c>
      <c r="T225" s="17">
        <f t="shared" si="216"/>
        <v>0</v>
      </c>
      <c r="U225" s="17">
        <f t="shared" si="217"/>
        <v>0</v>
      </c>
      <c r="V225" s="17">
        <f t="shared" si="218"/>
        <v>0</v>
      </c>
      <c r="W225" s="17">
        <f t="shared" si="219"/>
        <v>0</v>
      </c>
      <c r="X225" s="17">
        <f t="shared" si="247"/>
        <v>0</v>
      </c>
      <c r="Y225" s="17">
        <f t="shared" si="221"/>
        <v>0</v>
      </c>
      <c r="Z225" s="17">
        <f t="shared" si="222"/>
        <v>0</v>
      </c>
      <c r="AA225" s="17">
        <f t="shared" si="223"/>
        <v>0</v>
      </c>
      <c r="AB225" s="18">
        <f t="shared" si="224"/>
        <v>5.4107634159543512</v>
      </c>
      <c r="AC225" s="18">
        <f t="shared" si="250"/>
        <v>5.4107634159544133</v>
      </c>
      <c r="AD225" s="18">
        <f t="shared" si="226"/>
        <v>5.4107634159544133</v>
      </c>
      <c r="AE225" s="18">
        <f t="shared" si="227"/>
        <v>5.4107634159544133</v>
      </c>
      <c r="AF225" s="18">
        <f t="shared" si="228"/>
        <v>5.4107634159544746</v>
      </c>
      <c r="AG225" s="18">
        <f t="shared" si="229"/>
        <v>5.4107634159544746</v>
      </c>
      <c r="AH225" s="18">
        <f t="shared" si="230"/>
        <v>0</v>
      </c>
      <c r="AI225" s="18">
        <f>$E232/(1.08)^$B225</f>
        <v>0</v>
      </c>
      <c r="AJ225" s="18">
        <f>$E233/(1.08)^$B225</f>
        <v>0</v>
      </c>
      <c r="AK225" s="18">
        <f>$E234/(1.08)^$B225</f>
        <v>0</v>
      </c>
      <c r="AL225" s="18">
        <f>$E235/(1.08)^$B225</f>
        <v>0</v>
      </c>
      <c r="AM225" s="18">
        <f t="shared" si="235"/>
        <v>0</v>
      </c>
      <c r="AN225" s="18">
        <f t="shared" si="236"/>
        <v>0</v>
      </c>
      <c r="AO225" s="18">
        <f t="shared" si="237"/>
        <v>0</v>
      </c>
      <c r="AP225" s="18">
        <f t="shared" si="238"/>
        <v>0</v>
      </c>
      <c r="AQ225" s="18">
        <f t="shared" si="239"/>
        <v>0</v>
      </c>
      <c r="AR225" s="18">
        <f t="shared" si="248"/>
        <v>0</v>
      </c>
      <c r="AS225" s="18">
        <f t="shared" si="246"/>
        <v>0</v>
      </c>
      <c r="AT225" s="18">
        <f t="shared" si="245"/>
        <v>0</v>
      </c>
      <c r="AU225" s="18">
        <f t="shared" si="244"/>
        <v>0</v>
      </c>
    </row>
    <row r="226" spans="1:47" x14ac:dyDescent="0.2">
      <c r="A226" s="68" t="s">
        <v>15</v>
      </c>
      <c r="B226" s="104">
        <v>36</v>
      </c>
      <c r="C226" s="22"/>
      <c r="D226" s="22">
        <f t="shared" si="203"/>
        <v>4412.88</v>
      </c>
      <c r="E226" s="22">
        <f>'[1]hypothetical grid'!BC37</f>
        <v>80</v>
      </c>
      <c r="F226" s="22">
        <f t="shared" si="204"/>
        <v>8800</v>
      </c>
      <c r="G226" s="22">
        <f t="shared" si="251"/>
        <v>1103.22</v>
      </c>
      <c r="H226" s="17">
        <f t="shared" si="205"/>
        <v>0</v>
      </c>
      <c r="I226" s="17">
        <f t="shared" si="252"/>
        <v>0</v>
      </c>
      <c r="J226" s="17">
        <f t="shared" si="206"/>
        <v>0</v>
      </c>
      <c r="K226" s="17">
        <f t="shared" si="207"/>
        <v>0</v>
      </c>
      <c r="L226" s="17">
        <f t="shared" si="208"/>
        <v>0</v>
      </c>
      <c r="M226" s="17">
        <f t="shared" si="209"/>
        <v>0</v>
      </c>
      <c r="N226" s="17">
        <f>$C232/(1.08)^$B226</f>
        <v>0</v>
      </c>
      <c r="O226" s="17">
        <f>$C233/(1.08)^$B226</f>
        <v>0</v>
      </c>
      <c r="P226" s="17">
        <f>$C234/(1.08)^$B226</f>
        <v>0</v>
      </c>
      <c r="Q226" s="17">
        <f>$C235/(1.08)^$B226</f>
        <v>0</v>
      </c>
      <c r="R226" s="17">
        <f t="shared" si="214"/>
        <v>0</v>
      </c>
      <c r="S226" s="17">
        <f t="shared" si="215"/>
        <v>0</v>
      </c>
      <c r="T226" s="17">
        <f t="shared" si="216"/>
        <v>0</v>
      </c>
      <c r="U226" s="17">
        <f t="shared" si="217"/>
        <v>0</v>
      </c>
      <c r="V226" s="17">
        <f t="shared" si="218"/>
        <v>0</v>
      </c>
      <c r="W226" s="17">
        <f t="shared" si="219"/>
        <v>0</v>
      </c>
      <c r="X226" s="17">
        <f t="shared" si="247"/>
        <v>0</v>
      </c>
      <c r="Y226" s="17">
        <f t="shared" si="221"/>
        <v>0</v>
      </c>
      <c r="Z226" s="17">
        <f t="shared" si="222"/>
        <v>0</v>
      </c>
      <c r="AA226" s="17">
        <f t="shared" si="223"/>
        <v>0</v>
      </c>
      <c r="AB226" s="18">
        <f t="shared" si="224"/>
        <v>5.0099661258837154</v>
      </c>
      <c r="AC226" s="18">
        <f t="shared" si="250"/>
        <v>5.0099661258837154</v>
      </c>
      <c r="AD226" s="18">
        <f t="shared" si="226"/>
        <v>5.0099661258837154</v>
      </c>
      <c r="AE226" s="18">
        <f t="shared" si="227"/>
        <v>5.0099661258837722</v>
      </c>
      <c r="AF226" s="18">
        <f t="shared" si="228"/>
        <v>5.0099661258837722</v>
      </c>
      <c r="AG226" s="18">
        <f t="shared" si="229"/>
        <v>0</v>
      </c>
      <c r="AH226" s="18">
        <f>$E232/(1.08)^$B226</f>
        <v>0</v>
      </c>
      <c r="AI226" s="18">
        <f>$E233/(1.08)^$B226</f>
        <v>0</v>
      </c>
      <c r="AJ226" s="18">
        <f>$E234/(1.08)^$B226</f>
        <v>0</v>
      </c>
      <c r="AK226" s="18">
        <f>$E235/(1.08)^$B226</f>
        <v>0</v>
      </c>
      <c r="AL226" s="18">
        <f t="shared" si="234"/>
        <v>0</v>
      </c>
      <c r="AM226" s="18">
        <f t="shared" si="235"/>
        <v>0</v>
      </c>
      <c r="AN226" s="18">
        <f t="shared" si="236"/>
        <v>0</v>
      </c>
      <c r="AO226" s="18">
        <f t="shared" si="237"/>
        <v>0</v>
      </c>
      <c r="AP226" s="18">
        <f t="shared" si="238"/>
        <v>0</v>
      </c>
      <c r="AQ226" s="18">
        <f t="shared" si="239"/>
        <v>0</v>
      </c>
      <c r="AR226" s="18">
        <f t="shared" si="248"/>
        <v>0</v>
      </c>
      <c r="AS226" s="18">
        <f t="shared" si="246"/>
        <v>0</v>
      </c>
      <c r="AT226" s="18">
        <f t="shared" si="245"/>
        <v>0</v>
      </c>
      <c r="AU226" s="18">
        <f t="shared" si="244"/>
        <v>0</v>
      </c>
    </row>
    <row r="227" spans="1:47" x14ac:dyDescent="0.2">
      <c r="A227" s="68" t="s">
        <v>15</v>
      </c>
      <c r="B227" s="104">
        <v>37</v>
      </c>
      <c r="C227" s="22"/>
      <c r="D227" s="22">
        <f t="shared" si="203"/>
        <v>4412.88</v>
      </c>
      <c r="E227" s="22">
        <f>'[1]hypothetical grid'!BC38</f>
        <v>80</v>
      </c>
      <c r="F227" s="22">
        <f t="shared" si="204"/>
        <v>8880</v>
      </c>
      <c r="G227" s="22">
        <f t="shared" si="251"/>
        <v>1103.22</v>
      </c>
      <c r="H227" s="17">
        <f t="shared" si="205"/>
        <v>0</v>
      </c>
      <c r="I227" s="17">
        <f t="shared" si="252"/>
        <v>0</v>
      </c>
      <c r="J227" s="17">
        <f t="shared" si="206"/>
        <v>0</v>
      </c>
      <c r="K227" s="17">
        <f t="shared" si="207"/>
        <v>0</v>
      </c>
      <c r="L227" s="17">
        <f t="shared" si="208"/>
        <v>0</v>
      </c>
      <c r="M227" s="17">
        <f>$C232/(1.08)^$B227</f>
        <v>0</v>
      </c>
      <c r="N227" s="17">
        <f>$C233/(1.08)^$B227</f>
        <v>0</v>
      </c>
      <c r="O227" s="17">
        <f>$C234/(1.08)^$B227</f>
        <v>0</v>
      </c>
      <c r="P227" s="17">
        <f>$C235/(1.08)^$B227</f>
        <v>0</v>
      </c>
      <c r="Q227" s="17">
        <f t="shared" si="213"/>
        <v>0</v>
      </c>
      <c r="R227" s="17">
        <f t="shared" si="214"/>
        <v>0</v>
      </c>
      <c r="S227" s="17">
        <f t="shared" si="215"/>
        <v>0</v>
      </c>
      <c r="T227" s="17">
        <f t="shared" si="216"/>
        <v>0</v>
      </c>
      <c r="U227" s="17">
        <f t="shared" si="217"/>
        <v>0</v>
      </c>
      <c r="V227" s="17">
        <f t="shared" si="218"/>
        <v>0</v>
      </c>
      <c r="W227" s="17">
        <f t="shared" si="219"/>
        <v>0</v>
      </c>
      <c r="X227" s="17">
        <f t="shared" si="247"/>
        <v>0</v>
      </c>
      <c r="Y227" s="17">
        <f t="shared" si="221"/>
        <v>0</v>
      </c>
      <c r="Z227" s="17">
        <f t="shared" si="222"/>
        <v>0</v>
      </c>
      <c r="AA227" s="17">
        <f t="shared" si="223"/>
        <v>0</v>
      </c>
      <c r="AB227" s="18">
        <f t="shared" si="224"/>
        <v>4.6388575239664025</v>
      </c>
      <c r="AC227" s="18">
        <f t="shared" si="250"/>
        <v>4.6388575239664025</v>
      </c>
      <c r="AD227" s="18">
        <f t="shared" si="226"/>
        <v>4.6388575239664558</v>
      </c>
      <c r="AE227" s="18">
        <f t="shared" si="227"/>
        <v>4.6388575239664558</v>
      </c>
      <c r="AF227" s="18">
        <f t="shared" si="228"/>
        <v>0</v>
      </c>
      <c r="AG227" s="18">
        <f>$E232/(1.08)^$B227</f>
        <v>0</v>
      </c>
      <c r="AH227" s="18">
        <f>$E233/(1.08)^$B227</f>
        <v>0</v>
      </c>
      <c r="AI227" s="18">
        <f>$E234/(1.08)^$B227</f>
        <v>0</v>
      </c>
      <c r="AJ227" s="18">
        <f>$E235/(1.08)^$B227</f>
        <v>0</v>
      </c>
      <c r="AK227" s="18">
        <f t="shared" si="233"/>
        <v>0</v>
      </c>
      <c r="AL227" s="18">
        <f t="shared" si="234"/>
        <v>0</v>
      </c>
      <c r="AM227" s="18">
        <f t="shared" si="235"/>
        <v>0</v>
      </c>
      <c r="AN227" s="18">
        <f t="shared" si="236"/>
        <v>0</v>
      </c>
      <c r="AO227" s="18">
        <f t="shared" si="237"/>
        <v>0</v>
      </c>
      <c r="AP227" s="18">
        <f t="shared" si="238"/>
        <v>0</v>
      </c>
      <c r="AQ227" s="18">
        <f t="shared" si="239"/>
        <v>0</v>
      </c>
      <c r="AR227" s="18">
        <f t="shared" si="248"/>
        <v>0</v>
      </c>
      <c r="AS227" s="18">
        <f t="shared" si="246"/>
        <v>0</v>
      </c>
      <c r="AT227" s="18">
        <f t="shared" si="245"/>
        <v>0</v>
      </c>
      <c r="AU227" s="18">
        <f t="shared" si="244"/>
        <v>0</v>
      </c>
    </row>
    <row r="228" spans="1:47" x14ac:dyDescent="0.2">
      <c r="A228" s="68" t="s">
        <v>15</v>
      </c>
      <c r="B228" s="104">
        <v>38</v>
      </c>
      <c r="C228" s="22"/>
      <c r="D228" s="22">
        <f t="shared" si="203"/>
        <v>4412.88</v>
      </c>
      <c r="E228" s="22">
        <f>'[1]hypothetical grid'!BC39</f>
        <v>80</v>
      </c>
      <c r="F228" s="22">
        <f t="shared" si="204"/>
        <v>8960</v>
      </c>
      <c r="G228" s="22">
        <f t="shared" si="251"/>
        <v>1103.22</v>
      </c>
      <c r="H228" s="17">
        <f t="shared" si="205"/>
        <v>0</v>
      </c>
      <c r="I228" s="17">
        <f t="shared" si="252"/>
        <v>0</v>
      </c>
      <c r="J228" s="17">
        <f t="shared" si="206"/>
        <v>0</v>
      </c>
      <c r="K228" s="17">
        <f t="shared" si="207"/>
        <v>0</v>
      </c>
      <c r="L228" s="17">
        <f>$C232/(1.08)^$B228</f>
        <v>0</v>
      </c>
      <c r="M228" s="17">
        <f>$C233/(1.08)^$B228</f>
        <v>0</v>
      </c>
      <c r="N228" s="17">
        <f>$C234/(1.08)^$B228</f>
        <v>0</v>
      </c>
      <c r="O228" s="17">
        <f>$C235/(1.08)^$B228</f>
        <v>0</v>
      </c>
      <c r="P228" s="17">
        <f t="shared" si="212"/>
        <v>0</v>
      </c>
      <c r="Q228" s="17">
        <f t="shared" si="213"/>
        <v>0</v>
      </c>
      <c r="R228" s="17">
        <f t="shared" si="214"/>
        <v>0</v>
      </c>
      <c r="S228" s="17">
        <f t="shared" si="215"/>
        <v>0</v>
      </c>
      <c r="T228" s="17">
        <f t="shared" si="216"/>
        <v>0</v>
      </c>
      <c r="U228" s="17">
        <f t="shared" si="217"/>
        <v>0</v>
      </c>
      <c r="V228" s="17">
        <f t="shared" si="218"/>
        <v>0</v>
      </c>
      <c r="W228" s="17">
        <f t="shared" si="219"/>
        <v>0</v>
      </c>
      <c r="X228" s="17">
        <f t="shared" si="247"/>
        <v>0</v>
      </c>
      <c r="Y228" s="17">
        <f t="shared" si="221"/>
        <v>0</v>
      </c>
      <c r="Z228" s="17">
        <f t="shared" si="222"/>
        <v>0</v>
      </c>
      <c r="AA228" s="17">
        <f t="shared" si="223"/>
        <v>0</v>
      </c>
      <c r="AB228" s="18">
        <f t="shared" si="224"/>
        <v>4.2952384481170389</v>
      </c>
      <c r="AC228" s="18">
        <f t="shared" si="250"/>
        <v>4.2952384481170878</v>
      </c>
      <c r="AD228" s="18">
        <f t="shared" si="226"/>
        <v>4.2952384481170878</v>
      </c>
      <c r="AE228" s="18">
        <f t="shared" si="227"/>
        <v>0</v>
      </c>
      <c r="AF228" s="18">
        <f>$E232/(1.08)^$B228</f>
        <v>0</v>
      </c>
      <c r="AG228" s="18">
        <f>$E233/(1.08)^$B228</f>
        <v>0</v>
      </c>
      <c r="AH228" s="18">
        <f>$E234/(1.08)^$B228</f>
        <v>0</v>
      </c>
      <c r="AI228" s="18">
        <f>$E235/(1.08)^$B228</f>
        <v>0</v>
      </c>
      <c r="AJ228" s="18">
        <f t="shared" si="232"/>
        <v>0</v>
      </c>
      <c r="AK228" s="18">
        <f t="shared" si="233"/>
        <v>0</v>
      </c>
      <c r="AL228" s="18">
        <f t="shared" si="234"/>
        <v>0</v>
      </c>
      <c r="AM228" s="18">
        <f t="shared" si="235"/>
        <v>0</v>
      </c>
      <c r="AN228" s="18">
        <f t="shared" si="236"/>
        <v>0</v>
      </c>
      <c r="AO228" s="18">
        <f t="shared" si="237"/>
        <v>0</v>
      </c>
      <c r="AP228" s="18">
        <f t="shared" si="238"/>
        <v>0</v>
      </c>
      <c r="AQ228" s="18">
        <f t="shared" si="239"/>
        <v>0</v>
      </c>
      <c r="AR228" s="18">
        <f t="shared" si="248"/>
        <v>0</v>
      </c>
      <c r="AS228" s="18">
        <f t="shared" si="246"/>
        <v>0</v>
      </c>
      <c r="AT228" s="18">
        <f t="shared" si="245"/>
        <v>0</v>
      </c>
      <c r="AU228" s="18">
        <f t="shared" si="244"/>
        <v>0</v>
      </c>
    </row>
    <row r="229" spans="1:47" x14ac:dyDescent="0.2">
      <c r="A229" s="68" t="s">
        <v>15</v>
      </c>
      <c r="B229" s="104">
        <v>39</v>
      </c>
      <c r="C229" s="22"/>
      <c r="D229" s="22">
        <f t="shared" si="203"/>
        <v>4412.88</v>
      </c>
      <c r="E229" s="22">
        <f>'[1]hypothetical grid'!BC40</f>
        <v>80.000000000000909</v>
      </c>
      <c r="F229" s="22">
        <f t="shared" si="204"/>
        <v>9040</v>
      </c>
      <c r="G229" s="22">
        <f t="shared" si="251"/>
        <v>1103.22</v>
      </c>
      <c r="H229" s="17">
        <f t="shared" si="205"/>
        <v>0</v>
      </c>
      <c r="I229" s="17">
        <f t="shared" si="252"/>
        <v>0</v>
      </c>
      <c r="J229" s="17">
        <f t="shared" si="206"/>
        <v>0</v>
      </c>
      <c r="K229" s="17">
        <f>$C232/(1.08)^$B229</f>
        <v>0</v>
      </c>
      <c r="L229" s="17">
        <f>$C233/(1.08)^$B229</f>
        <v>0</v>
      </c>
      <c r="M229" s="17">
        <f>$C234/(1.08)^$B229</f>
        <v>0</v>
      </c>
      <c r="N229" s="17">
        <f>$C235/(1.08)^$B229</f>
        <v>0</v>
      </c>
      <c r="O229" s="17">
        <f t="shared" si="211"/>
        <v>0</v>
      </c>
      <c r="P229" s="17">
        <f t="shared" si="212"/>
        <v>0</v>
      </c>
      <c r="Q229" s="17">
        <f t="shared" si="213"/>
        <v>0</v>
      </c>
      <c r="R229" s="17">
        <f t="shared" si="214"/>
        <v>0</v>
      </c>
      <c r="S229" s="17">
        <f t="shared" si="215"/>
        <v>0</v>
      </c>
      <c r="T229" s="17">
        <f t="shared" si="216"/>
        <v>0</v>
      </c>
      <c r="U229" s="17">
        <f t="shared" si="217"/>
        <v>0</v>
      </c>
      <c r="V229" s="17">
        <f t="shared" si="218"/>
        <v>0</v>
      </c>
      <c r="W229" s="17">
        <f t="shared" si="219"/>
        <v>0</v>
      </c>
      <c r="X229" s="17">
        <f t="shared" si="247"/>
        <v>0</v>
      </c>
      <c r="Y229" s="17">
        <f t="shared" si="221"/>
        <v>0</v>
      </c>
      <c r="Z229" s="17">
        <f t="shared" si="222"/>
        <v>0</v>
      </c>
      <c r="AA229" s="17">
        <f t="shared" si="223"/>
        <v>0</v>
      </c>
      <c r="AB229" s="18">
        <f t="shared" si="224"/>
        <v>3.9770726371454517</v>
      </c>
      <c r="AC229" s="18">
        <f t="shared" si="250"/>
        <v>3.9770726371454517</v>
      </c>
      <c r="AD229" s="18">
        <f t="shared" si="226"/>
        <v>0</v>
      </c>
      <c r="AE229" s="18">
        <f>$E232/(1.08)^$B229</f>
        <v>0</v>
      </c>
      <c r="AF229" s="18">
        <f>$E233/(1.08)^$B229</f>
        <v>0</v>
      </c>
      <c r="AG229" s="18">
        <f>$E234/(1.08)^$B229</f>
        <v>0</v>
      </c>
      <c r="AH229" s="18">
        <f>$E235/(1.08)^$B229</f>
        <v>0</v>
      </c>
      <c r="AI229" s="18">
        <f t="shared" si="231"/>
        <v>0</v>
      </c>
      <c r="AJ229" s="18">
        <f t="shared" si="232"/>
        <v>0</v>
      </c>
      <c r="AK229" s="18">
        <f t="shared" si="233"/>
        <v>0</v>
      </c>
      <c r="AL229" s="18">
        <f t="shared" si="234"/>
        <v>0</v>
      </c>
      <c r="AM229" s="18">
        <f t="shared" si="235"/>
        <v>0</v>
      </c>
      <c r="AN229" s="18">
        <f t="shared" si="236"/>
        <v>0</v>
      </c>
      <c r="AO229" s="18">
        <f t="shared" si="237"/>
        <v>0</v>
      </c>
      <c r="AP229" s="18">
        <f t="shared" si="238"/>
        <v>0</v>
      </c>
      <c r="AQ229" s="18">
        <f t="shared" si="239"/>
        <v>0</v>
      </c>
      <c r="AR229" s="18">
        <f t="shared" si="248"/>
        <v>0</v>
      </c>
      <c r="AS229" s="18">
        <f t="shared" si="246"/>
        <v>0</v>
      </c>
      <c r="AT229" s="18">
        <f t="shared" si="245"/>
        <v>0</v>
      </c>
      <c r="AU229" s="18">
        <f t="shared" si="244"/>
        <v>0</v>
      </c>
    </row>
    <row r="230" spans="1:47" x14ac:dyDescent="0.2">
      <c r="A230" s="68" t="s">
        <v>15</v>
      </c>
      <c r="B230" s="104">
        <v>40</v>
      </c>
      <c r="C230" s="22"/>
      <c r="D230" s="22">
        <f t="shared" si="203"/>
        <v>4412.88</v>
      </c>
      <c r="E230" s="22">
        <f>'[1]hypothetical grid'!BC41</f>
        <v>80.000000000000909</v>
      </c>
      <c r="F230" s="22">
        <f t="shared" si="204"/>
        <v>9120</v>
      </c>
      <c r="G230" s="22">
        <f t="shared" si="251"/>
        <v>1103.22</v>
      </c>
      <c r="H230" s="17">
        <f t="shared" si="205"/>
        <v>0</v>
      </c>
      <c r="I230" s="17">
        <f t="shared" si="252"/>
        <v>0</v>
      </c>
      <c r="J230" s="17">
        <f>$C232/(1.08)^$B230</f>
        <v>0</v>
      </c>
      <c r="K230" s="17">
        <f>$C233/(1.08)^$B230</f>
        <v>0</v>
      </c>
      <c r="L230" s="17">
        <f>$C234/(1.08)^$B230</f>
        <v>0</v>
      </c>
      <c r="M230" s="17">
        <f>$C235/(1.08)^$B230</f>
        <v>0</v>
      </c>
      <c r="N230" s="17">
        <f t="shared" si="249"/>
        <v>0</v>
      </c>
      <c r="O230" s="17">
        <f t="shared" si="211"/>
        <v>0</v>
      </c>
      <c r="P230" s="17">
        <f t="shared" si="212"/>
        <v>0</v>
      </c>
      <c r="Q230" s="17">
        <f t="shared" si="213"/>
        <v>0</v>
      </c>
      <c r="R230" s="17">
        <f t="shared" si="214"/>
        <v>0</v>
      </c>
      <c r="S230" s="17">
        <f t="shared" si="215"/>
        <v>0</v>
      </c>
      <c r="T230" s="17">
        <f t="shared" si="216"/>
        <v>0</v>
      </c>
      <c r="U230" s="17">
        <f t="shared" si="217"/>
        <v>0</v>
      </c>
      <c r="V230" s="17">
        <f t="shared" si="218"/>
        <v>0</v>
      </c>
      <c r="W230" s="17">
        <f t="shared" si="219"/>
        <v>0</v>
      </c>
      <c r="X230" s="17">
        <f t="shared" si="247"/>
        <v>0</v>
      </c>
      <c r="Y230" s="17">
        <f t="shared" si="221"/>
        <v>0</v>
      </c>
      <c r="Z230" s="17">
        <f t="shared" si="222"/>
        <v>0</v>
      </c>
      <c r="AA230" s="17">
        <f t="shared" si="223"/>
        <v>0</v>
      </c>
      <c r="AB230" s="18">
        <f t="shared" si="224"/>
        <v>3.6824746640235664</v>
      </c>
      <c r="AC230" s="18">
        <f t="shared" si="250"/>
        <v>0</v>
      </c>
      <c r="AD230" s="18">
        <f>$E232/(1.08)^$B230</f>
        <v>0</v>
      </c>
      <c r="AE230" s="18">
        <f>$E233/(1.08)^$B230</f>
        <v>0</v>
      </c>
      <c r="AF230" s="18">
        <f>$E234/(1.08)^$B230</f>
        <v>0</v>
      </c>
      <c r="AG230" s="18">
        <f>$E235/(1.08)^$B230</f>
        <v>0</v>
      </c>
      <c r="AH230" s="18">
        <f t="shared" si="230"/>
        <v>0</v>
      </c>
      <c r="AI230" s="18">
        <f t="shared" si="231"/>
        <v>0</v>
      </c>
      <c r="AJ230" s="18">
        <f t="shared" si="232"/>
        <v>0</v>
      </c>
      <c r="AK230" s="18">
        <f t="shared" si="233"/>
        <v>0</v>
      </c>
      <c r="AL230" s="18">
        <f t="shared" si="234"/>
        <v>0</v>
      </c>
      <c r="AM230" s="18">
        <f t="shared" si="235"/>
        <v>0</v>
      </c>
      <c r="AN230" s="18">
        <f t="shared" si="236"/>
        <v>0</v>
      </c>
      <c r="AO230" s="18">
        <f t="shared" si="237"/>
        <v>0</v>
      </c>
      <c r="AP230" s="18">
        <f t="shared" si="238"/>
        <v>0</v>
      </c>
      <c r="AQ230" s="18">
        <f t="shared" si="239"/>
        <v>0</v>
      </c>
      <c r="AR230" s="18">
        <f t="shared" si="248"/>
        <v>0</v>
      </c>
      <c r="AS230" s="18">
        <f t="shared" si="246"/>
        <v>0</v>
      </c>
      <c r="AT230" s="18">
        <f t="shared" si="245"/>
        <v>0</v>
      </c>
      <c r="AU230" s="18">
        <f t="shared" si="244"/>
        <v>0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hypothetical grid</vt:lpstr>
      <vt:lpstr>LRIC</vt:lpstr>
      <vt:lpstr>MIC </vt:lpstr>
      <vt:lpstr>AIC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Robertson</dc:creator>
  <cp:lastModifiedBy>Blair Robertson</cp:lastModifiedBy>
  <cp:lastPrinted>2014-06-22T04:20:44Z</cp:lastPrinted>
  <dcterms:created xsi:type="dcterms:W3CDTF">2014-06-10T03:44:07Z</dcterms:created>
  <dcterms:modified xsi:type="dcterms:W3CDTF">2014-09-11T22:43:35Z</dcterms:modified>
</cp:coreProperties>
</file>