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66925"/>
  <mc:AlternateContent xmlns:mc="http://schemas.openxmlformats.org/markup-compatibility/2006">
    <mc:Choice Requires="x15">
      <x15ac:absPath xmlns:x15ac="http://schemas.microsoft.com/office/spreadsheetml/2010/11/ac" url="C:\Users\Chapmanm\Desktop\MDAG Minutes\Phase 3\"/>
    </mc:Choice>
  </mc:AlternateContent>
  <xr:revisionPtr revIDLastSave="0" documentId="8_{F904A6B8-6CAF-48B7-97C1-B7D87F615BA2}" xr6:coauthVersionLast="47" xr6:coauthVersionMax="47" xr10:uidLastSave="{00000000-0000-0000-0000-000000000000}"/>
  <bookViews>
    <workbookView xWindow="21525" yWindow="-16470" windowWidth="29040" windowHeight="15840" activeTab="1" xr2:uid="{00000000-000D-0000-FFFF-FFFF00000000}"/>
  </bookViews>
  <sheets>
    <sheet name="Points &amp; issues" sheetId="1" r:id="rId1"/>
    <sheet name="Options supported" sheetId="2" r:id="rId2"/>
    <sheet name="Summary" sheetId="5"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2" i="5" l="1"/>
  <c r="AP2" i="5"/>
  <c r="AQ2" i="5"/>
  <c r="AR2" i="5"/>
  <c r="AS2" i="5"/>
  <c r="AT2" i="5"/>
  <c r="AU2" i="5"/>
  <c r="AV2" i="5"/>
  <c r="AW2" i="5"/>
  <c r="AX2" i="5"/>
  <c r="AY2" i="5"/>
  <c r="AZ2" i="5"/>
  <c r="BA2" i="5"/>
  <c r="BB2" i="5"/>
  <c r="BC2" i="5"/>
  <c r="BD2" i="5"/>
  <c r="BE2" i="5"/>
  <c r="BF2" i="5"/>
  <c r="BG2" i="5"/>
  <c r="BH2" i="5"/>
  <c r="BI2" i="5"/>
  <c r="BJ2" i="5"/>
  <c r="BK2" i="5"/>
  <c r="BL2" i="5"/>
  <c r="BM2" i="5"/>
  <c r="BN2" i="5"/>
  <c r="BO2" i="5"/>
  <c r="BP2" i="5"/>
  <c r="BQ2" i="5"/>
  <c r="BR2" i="5"/>
  <c r="BS2" i="5"/>
  <c r="AO3" i="5"/>
  <c r="AP3" i="5"/>
  <c r="AQ3" i="5"/>
  <c r="AR3" i="5"/>
  <c r="AS3" i="5"/>
  <c r="AT3" i="5"/>
  <c r="AU3" i="5"/>
  <c r="AV3" i="5"/>
  <c r="AW3" i="5"/>
  <c r="AX3" i="5"/>
  <c r="AY3" i="5"/>
  <c r="AZ3" i="5"/>
  <c r="BA3" i="5"/>
  <c r="BB3" i="5"/>
  <c r="BC3" i="5"/>
  <c r="BD3" i="5"/>
  <c r="BE3" i="5"/>
  <c r="BF3" i="5"/>
  <c r="BG3" i="5"/>
  <c r="BH3" i="5"/>
  <c r="BI3" i="5"/>
  <c r="BJ3" i="5"/>
  <c r="BK3" i="5"/>
  <c r="BL3" i="5"/>
  <c r="BM3" i="5"/>
  <c r="BN3" i="5"/>
  <c r="BO3" i="5"/>
  <c r="BP3" i="5"/>
  <c r="BQ3" i="5"/>
  <c r="BR3" i="5"/>
  <c r="BS3" i="5"/>
  <c r="AO4" i="5"/>
  <c r="AP4" i="5"/>
  <c r="AQ4" i="5"/>
  <c r="AR4" i="5"/>
  <c r="AS4" i="5"/>
  <c r="AT4" i="5"/>
  <c r="AU4" i="5"/>
  <c r="AV4" i="5"/>
  <c r="AW4" i="5"/>
  <c r="AX4" i="5"/>
  <c r="AY4" i="5"/>
  <c r="AZ4" i="5"/>
  <c r="BA4" i="5"/>
  <c r="BB4" i="5"/>
  <c r="BC4" i="5"/>
  <c r="BD4" i="5"/>
  <c r="BE4" i="5"/>
  <c r="BF4" i="5"/>
  <c r="BG4" i="5"/>
  <c r="BH4" i="5"/>
  <c r="BI4" i="5"/>
  <c r="BJ4" i="5"/>
  <c r="BK4" i="5"/>
  <c r="BL4" i="5"/>
  <c r="BM4" i="5"/>
  <c r="BN4" i="5"/>
  <c r="BO4" i="5"/>
  <c r="BP4" i="5"/>
  <c r="BQ4" i="5"/>
  <c r="BR4" i="5"/>
  <c r="BS4" i="5"/>
  <c r="AO5" i="5"/>
  <c r="AP5" i="5"/>
  <c r="AQ5" i="5"/>
  <c r="AR5" i="5"/>
  <c r="AS5" i="5"/>
  <c r="AT5" i="5"/>
  <c r="AU5" i="5"/>
  <c r="AV5" i="5"/>
  <c r="AW5" i="5"/>
  <c r="AX5" i="5"/>
  <c r="AY5" i="5"/>
  <c r="AZ5" i="5"/>
  <c r="BA5" i="5"/>
  <c r="BB5" i="5"/>
  <c r="BC5" i="5"/>
  <c r="BD5" i="5"/>
  <c r="BE5" i="5"/>
  <c r="BF5" i="5"/>
  <c r="BG5" i="5"/>
  <c r="BH5" i="5"/>
  <c r="BI5" i="5"/>
  <c r="BJ5" i="5"/>
  <c r="BK5" i="5"/>
  <c r="BL5" i="5"/>
  <c r="BM5" i="5"/>
  <c r="BN5" i="5"/>
  <c r="BO5" i="5"/>
  <c r="BP5" i="5"/>
  <c r="BQ5" i="5"/>
  <c r="BR5" i="5"/>
  <c r="BS5" i="5"/>
  <c r="AO6" i="5"/>
  <c r="AP6" i="5"/>
  <c r="AQ6" i="5"/>
  <c r="AR6" i="5"/>
  <c r="AS6" i="5"/>
  <c r="AT6" i="5"/>
  <c r="AU6" i="5"/>
  <c r="AV6" i="5"/>
  <c r="AW6" i="5"/>
  <c r="AX6" i="5"/>
  <c r="AY6" i="5"/>
  <c r="AZ6" i="5"/>
  <c r="BA6" i="5"/>
  <c r="BB6" i="5"/>
  <c r="BC6" i="5"/>
  <c r="BD6" i="5"/>
  <c r="BE6" i="5"/>
  <c r="BF6" i="5"/>
  <c r="BG6" i="5"/>
  <c r="BH6" i="5"/>
  <c r="BI6" i="5"/>
  <c r="BJ6" i="5"/>
  <c r="BK6" i="5"/>
  <c r="BL6" i="5"/>
  <c r="BM6" i="5"/>
  <c r="BN6" i="5"/>
  <c r="BO6" i="5"/>
  <c r="BP6" i="5"/>
  <c r="BQ6" i="5"/>
  <c r="BR6" i="5"/>
  <c r="BS6" i="5"/>
  <c r="AO7" i="5"/>
  <c r="AP7" i="5"/>
  <c r="AQ7" i="5"/>
  <c r="AR7" i="5"/>
  <c r="AS7" i="5"/>
  <c r="AT7" i="5"/>
  <c r="AU7" i="5"/>
  <c r="AV7" i="5"/>
  <c r="AW7" i="5"/>
  <c r="AX7" i="5"/>
  <c r="AY7" i="5"/>
  <c r="AZ7" i="5"/>
  <c r="BA7" i="5"/>
  <c r="BB7" i="5"/>
  <c r="BC7" i="5"/>
  <c r="BD7" i="5"/>
  <c r="BE7" i="5"/>
  <c r="BF7" i="5"/>
  <c r="BG7" i="5"/>
  <c r="BH7" i="5"/>
  <c r="BI7" i="5"/>
  <c r="BJ7" i="5"/>
  <c r="BK7" i="5"/>
  <c r="BL7" i="5"/>
  <c r="BM7" i="5"/>
  <c r="BN7" i="5"/>
  <c r="BO7" i="5"/>
  <c r="BP7" i="5"/>
  <c r="BQ7" i="5"/>
  <c r="BR7" i="5"/>
  <c r="BS7" i="5"/>
  <c r="AO8" i="5"/>
  <c r="AP8" i="5"/>
  <c r="AQ8" i="5"/>
  <c r="AR8" i="5"/>
  <c r="AS8" i="5"/>
  <c r="AT8" i="5"/>
  <c r="AU8" i="5"/>
  <c r="AV8" i="5"/>
  <c r="AW8" i="5"/>
  <c r="AX8" i="5"/>
  <c r="AY8" i="5"/>
  <c r="AZ8" i="5"/>
  <c r="BA8" i="5"/>
  <c r="BB8" i="5"/>
  <c r="BC8" i="5"/>
  <c r="BD8" i="5"/>
  <c r="BE8" i="5"/>
  <c r="BF8" i="5"/>
  <c r="BG8" i="5"/>
  <c r="BH8" i="5"/>
  <c r="BI8" i="5"/>
  <c r="BJ8" i="5"/>
  <c r="BK8" i="5"/>
  <c r="BL8" i="5"/>
  <c r="BM8" i="5"/>
  <c r="BN8" i="5"/>
  <c r="BO8" i="5"/>
  <c r="BP8" i="5"/>
  <c r="BQ8" i="5"/>
  <c r="BR8" i="5"/>
  <c r="BS8" i="5"/>
  <c r="AO9" i="5"/>
  <c r="AP9" i="5"/>
  <c r="AQ9" i="5"/>
  <c r="AR9" i="5"/>
  <c r="AS9" i="5"/>
  <c r="AT9" i="5"/>
  <c r="AU9" i="5"/>
  <c r="AV9" i="5"/>
  <c r="AW9" i="5"/>
  <c r="AX9" i="5"/>
  <c r="AY9" i="5"/>
  <c r="AZ9" i="5"/>
  <c r="BA9" i="5"/>
  <c r="BB9" i="5"/>
  <c r="BC9" i="5"/>
  <c r="BD9" i="5"/>
  <c r="BE9" i="5"/>
  <c r="BF9" i="5"/>
  <c r="BG9" i="5"/>
  <c r="BH9" i="5"/>
  <c r="BI9" i="5"/>
  <c r="BJ9" i="5"/>
  <c r="BK9" i="5"/>
  <c r="BL9" i="5"/>
  <c r="BM9" i="5"/>
  <c r="BN9" i="5"/>
  <c r="BO9" i="5"/>
  <c r="BP9" i="5"/>
  <c r="BQ9" i="5"/>
  <c r="BR9" i="5"/>
  <c r="BS9" i="5"/>
  <c r="AO10" i="5"/>
  <c r="AP10" i="5"/>
  <c r="AQ10" i="5"/>
  <c r="AR10" i="5"/>
  <c r="AS10" i="5"/>
  <c r="AT10" i="5"/>
  <c r="AU10" i="5"/>
  <c r="AV10" i="5"/>
  <c r="AW10" i="5"/>
  <c r="AX10" i="5"/>
  <c r="AY10" i="5"/>
  <c r="AZ10" i="5"/>
  <c r="BA10" i="5"/>
  <c r="BB10" i="5"/>
  <c r="BC10" i="5"/>
  <c r="BD10" i="5"/>
  <c r="BE10" i="5"/>
  <c r="BF10" i="5"/>
  <c r="BG10" i="5"/>
  <c r="BH10" i="5"/>
  <c r="BI10" i="5"/>
  <c r="BJ10" i="5"/>
  <c r="BK10" i="5"/>
  <c r="BL10" i="5"/>
  <c r="BM10" i="5"/>
  <c r="BN10" i="5"/>
  <c r="BO10" i="5"/>
  <c r="BP10" i="5"/>
  <c r="BQ10" i="5"/>
  <c r="BR10" i="5"/>
  <c r="BS10" i="5"/>
  <c r="AO11" i="5"/>
  <c r="AP11" i="5"/>
  <c r="AQ11" i="5"/>
  <c r="AR11" i="5"/>
  <c r="AS11" i="5"/>
  <c r="AT11" i="5"/>
  <c r="AU11" i="5"/>
  <c r="AV11" i="5"/>
  <c r="AW11" i="5"/>
  <c r="AX11" i="5"/>
  <c r="AY11" i="5"/>
  <c r="AZ11" i="5"/>
  <c r="BA11" i="5"/>
  <c r="BB11" i="5"/>
  <c r="BC11" i="5"/>
  <c r="BD11" i="5"/>
  <c r="BE11" i="5"/>
  <c r="BF11" i="5"/>
  <c r="BG11" i="5"/>
  <c r="BH11" i="5"/>
  <c r="BI11" i="5"/>
  <c r="BJ11" i="5"/>
  <c r="BK11" i="5"/>
  <c r="BL11" i="5"/>
  <c r="BM11" i="5"/>
  <c r="BN11" i="5"/>
  <c r="BO11" i="5"/>
  <c r="BP11" i="5"/>
  <c r="BQ11" i="5"/>
  <c r="BR11" i="5"/>
  <c r="BS11" i="5"/>
  <c r="AO12" i="5"/>
  <c r="AP12" i="5"/>
  <c r="AQ12" i="5"/>
  <c r="AR12" i="5"/>
  <c r="AS12" i="5"/>
  <c r="AT12" i="5"/>
  <c r="AU12" i="5"/>
  <c r="AV12" i="5"/>
  <c r="AW12" i="5"/>
  <c r="AX12" i="5"/>
  <c r="AY12" i="5"/>
  <c r="AZ12" i="5"/>
  <c r="BA12" i="5"/>
  <c r="BB12" i="5"/>
  <c r="BC12" i="5"/>
  <c r="BD12" i="5"/>
  <c r="BE12" i="5"/>
  <c r="BF12" i="5"/>
  <c r="BG12" i="5"/>
  <c r="BH12" i="5"/>
  <c r="BI12" i="5"/>
  <c r="BJ12" i="5"/>
  <c r="BK12" i="5"/>
  <c r="BL12" i="5"/>
  <c r="BM12" i="5"/>
  <c r="BN12" i="5"/>
  <c r="BO12" i="5"/>
  <c r="BP12" i="5"/>
  <c r="BQ12" i="5"/>
  <c r="BR12" i="5"/>
  <c r="BS12" i="5"/>
  <c r="AO13" i="5"/>
  <c r="AP13" i="5"/>
  <c r="AQ13" i="5"/>
  <c r="AR13" i="5"/>
  <c r="AS13" i="5"/>
  <c r="AT13" i="5"/>
  <c r="AU13" i="5"/>
  <c r="AV13" i="5"/>
  <c r="AW13" i="5"/>
  <c r="AX13" i="5"/>
  <c r="AY13" i="5"/>
  <c r="AZ13" i="5"/>
  <c r="BA13" i="5"/>
  <c r="BB13" i="5"/>
  <c r="BC13" i="5"/>
  <c r="BD13" i="5"/>
  <c r="BE13" i="5"/>
  <c r="BF13" i="5"/>
  <c r="BG13" i="5"/>
  <c r="BH13" i="5"/>
  <c r="BI13" i="5"/>
  <c r="BJ13" i="5"/>
  <c r="BK13" i="5"/>
  <c r="BL13" i="5"/>
  <c r="BM13" i="5"/>
  <c r="BN13" i="5"/>
  <c r="BO13" i="5"/>
  <c r="BP13" i="5"/>
  <c r="BQ13" i="5"/>
  <c r="BR13" i="5"/>
  <c r="BS13" i="5"/>
  <c r="AO14" i="5"/>
  <c r="AP14" i="5"/>
  <c r="AQ14" i="5"/>
  <c r="AR14" i="5"/>
  <c r="AS14" i="5"/>
  <c r="AT14" i="5"/>
  <c r="AU14" i="5"/>
  <c r="AV14" i="5"/>
  <c r="AW14" i="5"/>
  <c r="AX14" i="5"/>
  <c r="AY14" i="5"/>
  <c r="AZ14" i="5"/>
  <c r="BA14" i="5"/>
  <c r="BB14" i="5"/>
  <c r="BC14" i="5"/>
  <c r="BD14" i="5"/>
  <c r="BE14" i="5"/>
  <c r="BF14" i="5"/>
  <c r="BG14" i="5"/>
  <c r="BH14" i="5"/>
  <c r="BI14" i="5"/>
  <c r="BJ14" i="5"/>
  <c r="BK14" i="5"/>
  <c r="BL14" i="5"/>
  <c r="BM14" i="5"/>
  <c r="BN14" i="5"/>
  <c r="BO14" i="5"/>
  <c r="BP14" i="5"/>
  <c r="BQ14" i="5"/>
  <c r="BR14" i="5"/>
  <c r="BS14" i="5"/>
  <c r="AO15" i="5"/>
  <c r="AP15" i="5"/>
  <c r="AQ15" i="5"/>
  <c r="AR15" i="5"/>
  <c r="AS15" i="5"/>
  <c r="AT15" i="5"/>
  <c r="AU15" i="5"/>
  <c r="AV15" i="5"/>
  <c r="AW15" i="5"/>
  <c r="AX15" i="5"/>
  <c r="AY15" i="5"/>
  <c r="AZ15" i="5"/>
  <c r="BA15" i="5"/>
  <c r="BB15" i="5"/>
  <c r="BC15" i="5"/>
  <c r="BD15" i="5"/>
  <c r="BE15" i="5"/>
  <c r="BF15" i="5"/>
  <c r="BG15" i="5"/>
  <c r="BH15" i="5"/>
  <c r="BI15" i="5"/>
  <c r="BJ15" i="5"/>
  <c r="BK15" i="5"/>
  <c r="BL15" i="5"/>
  <c r="BM15" i="5"/>
  <c r="BN15" i="5"/>
  <c r="BO15" i="5"/>
  <c r="BP15" i="5"/>
  <c r="BQ15" i="5"/>
  <c r="BR15" i="5"/>
  <c r="BS15" i="5"/>
  <c r="AO16" i="5"/>
  <c r="AP16" i="5"/>
  <c r="AQ16" i="5"/>
  <c r="AR16" i="5"/>
  <c r="AS16" i="5"/>
  <c r="AT16" i="5"/>
  <c r="AU16" i="5"/>
  <c r="AV16" i="5"/>
  <c r="AW16" i="5"/>
  <c r="AX16" i="5"/>
  <c r="AY16" i="5"/>
  <c r="AZ16" i="5"/>
  <c r="BA16" i="5"/>
  <c r="BB16" i="5"/>
  <c r="BC16" i="5"/>
  <c r="BD16" i="5"/>
  <c r="BE16" i="5"/>
  <c r="BF16" i="5"/>
  <c r="BG16" i="5"/>
  <c r="BH16" i="5"/>
  <c r="BI16" i="5"/>
  <c r="BJ16" i="5"/>
  <c r="BK16" i="5"/>
  <c r="BL16" i="5"/>
  <c r="BM16" i="5"/>
  <c r="BN16" i="5"/>
  <c r="BO16" i="5"/>
  <c r="BP16" i="5"/>
  <c r="BQ16" i="5"/>
  <c r="BR16" i="5"/>
  <c r="BS16" i="5"/>
  <c r="AO17" i="5"/>
  <c r="AP17" i="5"/>
  <c r="AQ17" i="5"/>
  <c r="AR17" i="5"/>
  <c r="AS17" i="5"/>
  <c r="AT17" i="5"/>
  <c r="AU17" i="5"/>
  <c r="AV17" i="5"/>
  <c r="AW17" i="5"/>
  <c r="AX17" i="5"/>
  <c r="AY17" i="5"/>
  <c r="AZ17" i="5"/>
  <c r="BA17" i="5"/>
  <c r="BB17" i="5"/>
  <c r="BC17" i="5"/>
  <c r="BD17" i="5"/>
  <c r="BE17" i="5"/>
  <c r="BF17" i="5"/>
  <c r="BG17" i="5"/>
  <c r="BH17" i="5"/>
  <c r="BI17" i="5"/>
  <c r="BJ17" i="5"/>
  <c r="BK17" i="5"/>
  <c r="BL17" i="5"/>
  <c r="BM17" i="5"/>
  <c r="BN17" i="5"/>
  <c r="BO17" i="5"/>
  <c r="BP17" i="5"/>
  <c r="BQ17" i="5"/>
  <c r="BR17" i="5"/>
  <c r="BS17" i="5"/>
  <c r="AO18" i="5"/>
  <c r="AP18" i="5"/>
  <c r="AQ18" i="5"/>
  <c r="AR18" i="5"/>
  <c r="AS18" i="5"/>
  <c r="AT18" i="5"/>
  <c r="AU18" i="5"/>
  <c r="AV18" i="5"/>
  <c r="AW18" i="5"/>
  <c r="AX18" i="5"/>
  <c r="AY18" i="5"/>
  <c r="AZ18" i="5"/>
  <c r="BA18" i="5"/>
  <c r="BB18" i="5"/>
  <c r="BC18" i="5"/>
  <c r="BD18" i="5"/>
  <c r="BE18" i="5"/>
  <c r="BF18" i="5"/>
  <c r="BG18" i="5"/>
  <c r="BH18" i="5"/>
  <c r="BI18" i="5"/>
  <c r="BJ18" i="5"/>
  <c r="BK18" i="5"/>
  <c r="BL18" i="5"/>
  <c r="BM18" i="5"/>
  <c r="BN18" i="5"/>
  <c r="BO18" i="5"/>
  <c r="BP18" i="5"/>
  <c r="BQ18" i="5"/>
  <c r="BR18" i="5"/>
  <c r="BS18" i="5"/>
  <c r="AO19" i="5"/>
  <c r="AP19" i="5"/>
  <c r="AQ19" i="5"/>
  <c r="AR19" i="5"/>
  <c r="AS19" i="5"/>
  <c r="AT19" i="5"/>
  <c r="AU19" i="5"/>
  <c r="AV19" i="5"/>
  <c r="AW19" i="5"/>
  <c r="AX19" i="5"/>
  <c r="AY19" i="5"/>
  <c r="AZ19" i="5"/>
  <c r="BA19" i="5"/>
  <c r="BB19" i="5"/>
  <c r="BC19" i="5"/>
  <c r="BD19" i="5"/>
  <c r="BE19" i="5"/>
  <c r="BF19" i="5"/>
  <c r="BG19" i="5"/>
  <c r="BH19" i="5"/>
  <c r="BI19" i="5"/>
  <c r="BJ19" i="5"/>
  <c r="BK19" i="5"/>
  <c r="BL19" i="5"/>
  <c r="BM19" i="5"/>
  <c r="BN19" i="5"/>
  <c r="BO19" i="5"/>
  <c r="BP19" i="5"/>
  <c r="BQ19" i="5"/>
  <c r="BR19" i="5"/>
  <c r="BS19" i="5"/>
  <c r="AO20" i="5"/>
  <c r="AP20" i="5"/>
  <c r="AQ20" i="5"/>
  <c r="AR20" i="5"/>
  <c r="AS20" i="5"/>
  <c r="AT20" i="5"/>
  <c r="AU20" i="5"/>
  <c r="AV20" i="5"/>
  <c r="AW20" i="5"/>
  <c r="AX20" i="5"/>
  <c r="AY20" i="5"/>
  <c r="AZ20" i="5"/>
  <c r="BA20" i="5"/>
  <c r="BB20" i="5"/>
  <c r="BC20" i="5"/>
  <c r="BD20" i="5"/>
  <c r="BE20" i="5"/>
  <c r="BF20" i="5"/>
  <c r="BG20" i="5"/>
  <c r="BH20" i="5"/>
  <c r="BI20" i="5"/>
  <c r="BJ20" i="5"/>
  <c r="BK20" i="5"/>
  <c r="BL20" i="5"/>
  <c r="BM20" i="5"/>
  <c r="BN20" i="5"/>
  <c r="BO20" i="5"/>
  <c r="BP20" i="5"/>
  <c r="BQ20" i="5"/>
  <c r="BR20" i="5"/>
  <c r="BS20" i="5"/>
  <c r="AO21" i="5"/>
  <c r="AP21" i="5"/>
  <c r="AQ21" i="5"/>
  <c r="AR21" i="5"/>
  <c r="AS21" i="5"/>
  <c r="AT21" i="5"/>
  <c r="AU21" i="5"/>
  <c r="AV21" i="5"/>
  <c r="AW21" i="5"/>
  <c r="AX21" i="5"/>
  <c r="AY21" i="5"/>
  <c r="AZ21" i="5"/>
  <c r="BA21" i="5"/>
  <c r="BB21" i="5"/>
  <c r="BC21" i="5"/>
  <c r="BD21" i="5"/>
  <c r="BE21" i="5"/>
  <c r="BF21" i="5"/>
  <c r="BG21" i="5"/>
  <c r="BH21" i="5"/>
  <c r="BI21" i="5"/>
  <c r="BJ21" i="5"/>
  <c r="BK21" i="5"/>
  <c r="BL21" i="5"/>
  <c r="BM21" i="5"/>
  <c r="BN21" i="5"/>
  <c r="BO21" i="5"/>
  <c r="BP21" i="5"/>
  <c r="BQ21" i="5"/>
  <c r="BR21" i="5"/>
  <c r="BS21" i="5"/>
  <c r="AO22" i="5"/>
  <c r="AP22" i="5"/>
  <c r="AQ22" i="5"/>
  <c r="AR22" i="5"/>
  <c r="AS22" i="5"/>
  <c r="AT22" i="5"/>
  <c r="AU22" i="5"/>
  <c r="AV22" i="5"/>
  <c r="AW22" i="5"/>
  <c r="AX22" i="5"/>
  <c r="AY22" i="5"/>
  <c r="AZ22" i="5"/>
  <c r="BA22" i="5"/>
  <c r="BB22" i="5"/>
  <c r="BC22" i="5"/>
  <c r="BD22" i="5"/>
  <c r="BE22" i="5"/>
  <c r="BF22" i="5"/>
  <c r="BG22" i="5"/>
  <c r="BH22" i="5"/>
  <c r="BI22" i="5"/>
  <c r="BJ22" i="5"/>
  <c r="BK22" i="5"/>
  <c r="BL22" i="5"/>
  <c r="BM22" i="5"/>
  <c r="BN22" i="5"/>
  <c r="BO22" i="5"/>
  <c r="BP22" i="5"/>
  <c r="BQ22" i="5"/>
  <c r="BR22" i="5"/>
  <c r="BS22" i="5"/>
  <c r="AO23" i="5"/>
  <c r="AP23" i="5"/>
  <c r="AQ23" i="5"/>
  <c r="AR23" i="5"/>
  <c r="AS23" i="5"/>
  <c r="AT23" i="5"/>
  <c r="AU23" i="5"/>
  <c r="AV23" i="5"/>
  <c r="AW23" i="5"/>
  <c r="AX23" i="5"/>
  <c r="AY23" i="5"/>
  <c r="AZ23" i="5"/>
  <c r="BA23" i="5"/>
  <c r="BB23" i="5"/>
  <c r="BC23" i="5"/>
  <c r="BD23" i="5"/>
  <c r="BE23" i="5"/>
  <c r="BF23" i="5"/>
  <c r="BG23" i="5"/>
  <c r="BH23" i="5"/>
  <c r="BI23" i="5"/>
  <c r="BJ23" i="5"/>
  <c r="BK23" i="5"/>
  <c r="BL23" i="5"/>
  <c r="BM23" i="5"/>
  <c r="BN23" i="5"/>
  <c r="BO23" i="5"/>
  <c r="BP23" i="5"/>
  <c r="BQ23" i="5"/>
  <c r="BR23" i="5"/>
  <c r="BS23" i="5"/>
  <c r="AO24" i="5"/>
  <c r="AP24" i="5"/>
  <c r="AQ24" i="5"/>
  <c r="AR24" i="5"/>
  <c r="AS24" i="5"/>
  <c r="AT24" i="5"/>
  <c r="AU24" i="5"/>
  <c r="AV24" i="5"/>
  <c r="AW24" i="5"/>
  <c r="AX24" i="5"/>
  <c r="AY24" i="5"/>
  <c r="AZ24" i="5"/>
  <c r="BA24" i="5"/>
  <c r="BB24" i="5"/>
  <c r="BC24" i="5"/>
  <c r="BD24" i="5"/>
  <c r="BE24" i="5"/>
  <c r="BF24" i="5"/>
  <c r="BG24" i="5"/>
  <c r="BH24" i="5"/>
  <c r="BI24" i="5"/>
  <c r="BJ24" i="5"/>
  <c r="BK24" i="5"/>
  <c r="BL24" i="5"/>
  <c r="BM24" i="5"/>
  <c r="BN24" i="5"/>
  <c r="BO24" i="5"/>
  <c r="BP24" i="5"/>
  <c r="BQ24" i="5"/>
  <c r="BR24" i="5"/>
  <c r="BS24" i="5"/>
  <c r="AO25" i="5"/>
  <c r="AP25" i="5"/>
  <c r="AQ25" i="5"/>
  <c r="AR25" i="5"/>
  <c r="AS25" i="5"/>
  <c r="AT25" i="5"/>
  <c r="AU25" i="5"/>
  <c r="AV25" i="5"/>
  <c r="AW25" i="5"/>
  <c r="AX25" i="5"/>
  <c r="AY25" i="5"/>
  <c r="AZ25" i="5"/>
  <c r="BA25" i="5"/>
  <c r="BB25" i="5"/>
  <c r="BC25" i="5"/>
  <c r="BD25" i="5"/>
  <c r="BE25" i="5"/>
  <c r="BF25" i="5"/>
  <c r="BG25" i="5"/>
  <c r="BH25" i="5"/>
  <c r="BI25" i="5"/>
  <c r="BJ25" i="5"/>
  <c r="BK25" i="5"/>
  <c r="BL25" i="5"/>
  <c r="BM25" i="5"/>
  <c r="BN25" i="5"/>
  <c r="BO25" i="5"/>
  <c r="BP25" i="5"/>
  <c r="BQ25" i="5"/>
  <c r="BR25" i="5"/>
  <c r="BS25" i="5"/>
  <c r="AO26" i="5"/>
  <c r="AP26" i="5"/>
  <c r="AQ26" i="5"/>
  <c r="AR26" i="5"/>
  <c r="AS26" i="5"/>
  <c r="AT26" i="5"/>
  <c r="AU26" i="5"/>
  <c r="AV26" i="5"/>
  <c r="AW26" i="5"/>
  <c r="AX26" i="5"/>
  <c r="AY26" i="5"/>
  <c r="AZ26" i="5"/>
  <c r="BA26" i="5"/>
  <c r="BB26" i="5"/>
  <c r="BC26" i="5"/>
  <c r="BD26" i="5"/>
  <c r="BE26" i="5"/>
  <c r="BF26" i="5"/>
  <c r="BG26" i="5"/>
  <c r="BH26" i="5"/>
  <c r="BI26" i="5"/>
  <c r="BJ26" i="5"/>
  <c r="BK26" i="5"/>
  <c r="BL26" i="5"/>
  <c r="BM26" i="5"/>
  <c r="BN26" i="5"/>
  <c r="BO26" i="5"/>
  <c r="BP26" i="5"/>
  <c r="BQ26" i="5"/>
  <c r="BR26" i="5"/>
  <c r="BS26" i="5"/>
  <c r="AO27" i="5"/>
  <c r="AP27" i="5"/>
  <c r="AQ27" i="5"/>
  <c r="AR27" i="5"/>
  <c r="AS27" i="5"/>
  <c r="AT27" i="5"/>
  <c r="AU27" i="5"/>
  <c r="AV27" i="5"/>
  <c r="AW27" i="5"/>
  <c r="AX27" i="5"/>
  <c r="AY27" i="5"/>
  <c r="AZ27" i="5"/>
  <c r="BA27" i="5"/>
  <c r="BB27" i="5"/>
  <c r="BC27" i="5"/>
  <c r="BD27" i="5"/>
  <c r="BE27" i="5"/>
  <c r="BF27" i="5"/>
  <c r="BG27" i="5"/>
  <c r="BH27" i="5"/>
  <c r="BI27" i="5"/>
  <c r="BJ27" i="5"/>
  <c r="BK27" i="5"/>
  <c r="BL27" i="5"/>
  <c r="BM27" i="5"/>
  <c r="BN27" i="5"/>
  <c r="BO27" i="5"/>
  <c r="BP27" i="5"/>
  <c r="BQ27" i="5"/>
  <c r="BR27" i="5"/>
  <c r="BS27" i="5"/>
  <c r="AO28" i="5"/>
  <c r="AP28" i="5"/>
  <c r="AQ28" i="5"/>
  <c r="AR28" i="5"/>
  <c r="AS28" i="5"/>
  <c r="AT28" i="5"/>
  <c r="AU28" i="5"/>
  <c r="AV28" i="5"/>
  <c r="AW28" i="5"/>
  <c r="AX28" i="5"/>
  <c r="AY28" i="5"/>
  <c r="AZ28" i="5"/>
  <c r="BA28" i="5"/>
  <c r="BB28" i="5"/>
  <c r="BC28" i="5"/>
  <c r="BD28" i="5"/>
  <c r="BE28" i="5"/>
  <c r="BF28" i="5"/>
  <c r="BG28" i="5"/>
  <c r="BH28" i="5"/>
  <c r="BI28" i="5"/>
  <c r="BJ28" i="5"/>
  <c r="BK28" i="5"/>
  <c r="BL28" i="5"/>
  <c r="BM28" i="5"/>
  <c r="BN28" i="5"/>
  <c r="BO28" i="5"/>
  <c r="BP28" i="5"/>
  <c r="BQ28" i="5"/>
  <c r="BR28" i="5"/>
  <c r="BS28" i="5"/>
  <c r="AO29" i="5"/>
  <c r="AP29" i="5"/>
  <c r="AQ29" i="5"/>
  <c r="AR29" i="5"/>
  <c r="AS29" i="5"/>
  <c r="AT29" i="5"/>
  <c r="AU29" i="5"/>
  <c r="AV29" i="5"/>
  <c r="AW29" i="5"/>
  <c r="AX29" i="5"/>
  <c r="AY29" i="5"/>
  <c r="AZ29" i="5"/>
  <c r="BA29" i="5"/>
  <c r="BB29" i="5"/>
  <c r="BC29" i="5"/>
  <c r="BD29" i="5"/>
  <c r="BE29" i="5"/>
  <c r="BF29" i="5"/>
  <c r="BG29" i="5"/>
  <c r="BH29" i="5"/>
  <c r="BI29" i="5"/>
  <c r="BJ29" i="5"/>
  <c r="BK29" i="5"/>
  <c r="BL29" i="5"/>
  <c r="BM29" i="5"/>
  <c r="BN29" i="5"/>
  <c r="BO29" i="5"/>
  <c r="BP29" i="5"/>
  <c r="BQ29" i="5"/>
  <c r="BR29" i="5"/>
  <c r="BS29" i="5"/>
  <c r="AO30" i="5"/>
  <c r="AP30" i="5"/>
  <c r="AQ30" i="5"/>
  <c r="AR30" i="5"/>
  <c r="AS30" i="5"/>
  <c r="AT30" i="5"/>
  <c r="AU30" i="5"/>
  <c r="AV30" i="5"/>
  <c r="AW30" i="5"/>
  <c r="AX30" i="5"/>
  <c r="AY30" i="5"/>
  <c r="AZ30" i="5"/>
  <c r="BA30" i="5"/>
  <c r="BB30" i="5"/>
  <c r="BC30" i="5"/>
  <c r="BD30" i="5"/>
  <c r="BE30" i="5"/>
  <c r="BF30" i="5"/>
  <c r="BG30" i="5"/>
  <c r="BH30" i="5"/>
  <c r="BI30" i="5"/>
  <c r="BJ30" i="5"/>
  <c r="BK30" i="5"/>
  <c r="BL30" i="5"/>
  <c r="BM30" i="5"/>
  <c r="BN30" i="5"/>
  <c r="BO30" i="5"/>
  <c r="BP30" i="5"/>
  <c r="BQ30" i="5"/>
  <c r="BR30" i="5"/>
  <c r="BS30" i="5"/>
  <c r="AO31" i="5"/>
  <c r="AP31" i="5"/>
  <c r="AQ31" i="5"/>
  <c r="AR31" i="5"/>
  <c r="AS31" i="5"/>
  <c r="AT31" i="5"/>
  <c r="AU31" i="5"/>
  <c r="AV31" i="5"/>
  <c r="AW31" i="5"/>
  <c r="AX31" i="5"/>
  <c r="AY31" i="5"/>
  <c r="AZ31" i="5"/>
  <c r="BA31" i="5"/>
  <c r="BB31" i="5"/>
  <c r="BC31" i="5"/>
  <c r="BD31" i="5"/>
  <c r="BE31" i="5"/>
  <c r="BF31" i="5"/>
  <c r="BG31" i="5"/>
  <c r="BH31" i="5"/>
  <c r="BI31" i="5"/>
  <c r="BJ31" i="5"/>
  <c r="BK31" i="5"/>
  <c r="BL31" i="5"/>
  <c r="BM31" i="5"/>
  <c r="BN31" i="5"/>
  <c r="BO31" i="5"/>
  <c r="BP31" i="5"/>
  <c r="BQ31" i="5"/>
  <c r="BR31" i="5"/>
  <c r="BS31" i="5"/>
  <c r="AO32" i="5"/>
  <c r="AP32" i="5"/>
  <c r="AQ32" i="5"/>
  <c r="AR32" i="5"/>
  <c r="AS32" i="5"/>
  <c r="AT32" i="5"/>
  <c r="AU32" i="5"/>
  <c r="AV32" i="5"/>
  <c r="AW32" i="5"/>
  <c r="AX32" i="5"/>
  <c r="AY32" i="5"/>
  <c r="AZ32" i="5"/>
  <c r="BA32" i="5"/>
  <c r="BB32" i="5"/>
  <c r="BC32" i="5"/>
  <c r="BD32" i="5"/>
  <c r="BE32" i="5"/>
  <c r="BF32" i="5"/>
  <c r="BG32" i="5"/>
  <c r="BH32" i="5"/>
  <c r="BI32" i="5"/>
  <c r="BJ32" i="5"/>
  <c r="BK32" i="5"/>
  <c r="BL32" i="5"/>
  <c r="BM32" i="5"/>
  <c r="BN32" i="5"/>
  <c r="BO32" i="5"/>
  <c r="BP32" i="5"/>
  <c r="BQ32" i="5"/>
  <c r="BR32" i="5"/>
  <c r="BS32" i="5"/>
  <c r="AO33" i="5"/>
  <c r="AP33" i="5"/>
  <c r="AQ33" i="5"/>
  <c r="AR33" i="5"/>
  <c r="AS33" i="5"/>
  <c r="AT33" i="5"/>
  <c r="AU33" i="5"/>
  <c r="AV33" i="5"/>
  <c r="AW33" i="5"/>
  <c r="AX33" i="5"/>
  <c r="AY33" i="5"/>
  <c r="AZ33" i="5"/>
  <c r="BA33" i="5"/>
  <c r="BB33" i="5"/>
  <c r="BC33" i="5"/>
  <c r="BD33" i="5"/>
  <c r="BE33" i="5"/>
  <c r="BF33" i="5"/>
  <c r="BG33" i="5"/>
  <c r="BH33" i="5"/>
  <c r="BI33" i="5"/>
  <c r="BJ33" i="5"/>
  <c r="BK33" i="5"/>
  <c r="BL33" i="5"/>
  <c r="BM33" i="5"/>
  <c r="BN33" i="5"/>
  <c r="BO33" i="5"/>
  <c r="BP33" i="5"/>
  <c r="BQ33" i="5"/>
  <c r="BR33" i="5"/>
  <c r="BS33" i="5"/>
  <c r="AO34" i="5"/>
  <c r="AP34" i="5"/>
  <c r="AQ34" i="5"/>
  <c r="AR34" i="5"/>
  <c r="AS34" i="5"/>
  <c r="AT34" i="5"/>
  <c r="AU34" i="5"/>
  <c r="AV34" i="5"/>
  <c r="AW34" i="5"/>
  <c r="AX34" i="5"/>
  <c r="AY34" i="5"/>
  <c r="AZ34" i="5"/>
  <c r="BA34" i="5"/>
  <c r="BB34" i="5"/>
  <c r="BC34" i="5"/>
  <c r="BD34" i="5"/>
  <c r="BE34" i="5"/>
  <c r="BF34" i="5"/>
  <c r="BG34" i="5"/>
  <c r="BH34" i="5"/>
  <c r="BI34" i="5"/>
  <c r="BJ34" i="5"/>
  <c r="BK34" i="5"/>
  <c r="BL34" i="5"/>
  <c r="BM34" i="5"/>
  <c r="BN34" i="5"/>
  <c r="BO34" i="5"/>
  <c r="BP34" i="5"/>
  <c r="BQ34" i="5"/>
  <c r="BR34" i="5"/>
  <c r="BS34" i="5"/>
  <c r="AO35" i="5"/>
  <c r="E35" i="5" s="1"/>
  <c r="AP35" i="5"/>
  <c r="AQ35" i="5"/>
  <c r="AR35" i="5"/>
  <c r="AS35" i="5"/>
  <c r="AT35" i="5"/>
  <c r="AU35" i="5"/>
  <c r="AV35" i="5"/>
  <c r="AW35" i="5"/>
  <c r="AX35" i="5"/>
  <c r="AY35" i="5"/>
  <c r="AZ35" i="5"/>
  <c r="BA35" i="5"/>
  <c r="BB35" i="5"/>
  <c r="BC35" i="5"/>
  <c r="BD35" i="5"/>
  <c r="BE35" i="5"/>
  <c r="BF35" i="5"/>
  <c r="BG35" i="5"/>
  <c r="BH35" i="5"/>
  <c r="BI35" i="5"/>
  <c r="BJ35" i="5"/>
  <c r="BK35" i="5"/>
  <c r="BL35" i="5"/>
  <c r="BM35" i="5"/>
  <c r="BN35" i="5"/>
  <c r="BO35" i="5"/>
  <c r="BP35" i="5"/>
  <c r="BQ35" i="5"/>
  <c r="BR35" i="5"/>
  <c r="BS35" i="5"/>
  <c r="AO36" i="5"/>
  <c r="AP36" i="5"/>
  <c r="AQ36" i="5"/>
  <c r="AR36" i="5"/>
  <c r="AS36" i="5"/>
  <c r="AT36" i="5"/>
  <c r="AU36" i="5"/>
  <c r="AV36" i="5"/>
  <c r="AW36" i="5"/>
  <c r="AX36" i="5"/>
  <c r="AY36" i="5"/>
  <c r="AZ36" i="5"/>
  <c r="BA36" i="5"/>
  <c r="BB36" i="5"/>
  <c r="BC36" i="5"/>
  <c r="BD36" i="5"/>
  <c r="BE36" i="5"/>
  <c r="BF36" i="5"/>
  <c r="BG36" i="5"/>
  <c r="BH36" i="5"/>
  <c r="BI36" i="5"/>
  <c r="BJ36" i="5"/>
  <c r="BK36" i="5"/>
  <c r="BL36" i="5"/>
  <c r="BM36" i="5"/>
  <c r="BN36" i="5"/>
  <c r="BO36" i="5"/>
  <c r="BP36" i="5"/>
  <c r="BQ36" i="5"/>
  <c r="BR36" i="5"/>
  <c r="BS36" i="5"/>
  <c r="AO37" i="5"/>
  <c r="AP37" i="5"/>
  <c r="AQ37" i="5"/>
  <c r="AR37" i="5"/>
  <c r="AS37" i="5"/>
  <c r="AT37" i="5"/>
  <c r="AU37" i="5"/>
  <c r="AV37" i="5"/>
  <c r="AW37" i="5"/>
  <c r="AX37" i="5"/>
  <c r="AY37" i="5"/>
  <c r="AZ37" i="5"/>
  <c r="BA37" i="5"/>
  <c r="BB37" i="5"/>
  <c r="BC37" i="5"/>
  <c r="BD37" i="5"/>
  <c r="BE37" i="5"/>
  <c r="BF37" i="5"/>
  <c r="BG37" i="5"/>
  <c r="BH37" i="5"/>
  <c r="BI37" i="5"/>
  <c r="BJ37" i="5"/>
  <c r="BK37" i="5"/>
  <c r="BL37" i="5"/>
  <c r="BM37" i="5"/>
  <c r="BN37" i="5"/>
  <c r="BO37" i="5"/>
  <c r="BP37" i="5"/>
  <c r="BQ37" i="5"/>
  <c r="BR37" i="5"/>
  <c r="BS37" i="5"/>
  <c r="AO38" i="5"/>
  <c r="AP38" i="5"/>
  <c r="AQ38" i="5"/>
  <c r="AR38" i="5"/>
  <c r="AS38" i="5"/>
  <c r="AT38" i="5"/>
  <c r="AU38" i="5"/>
  <c r="AV38" i="5"/>
  <c r="AW38" i="5"/>
  <c r="AX38" i="5"/>
  <c r="AY38" i="5"/>
  <c r="AZ38" i="5"/>
  <c r="BA38" i="5"/>
  <c r="BB38" i="5"/>
  <c r="BC38" i="5"/>
  <c r="BD38" i="5"/>
  <c r="BE38" i="5"/>
  <c r="BF38" i="5"/>
  <c r="BG38" i="5"/>
  <c r="BH38" i="5"/>
  <c r="BI38" i="5"/>
  <c r="BJ38" i="5"/>
  <c r="BK38" i="5"/>
  <c r="BL38" i="5"/>
  <c r="BM38" i="5"/>
  <c r="BN38" i="5"/>
  <c r="BO38" i="5"/>
  <c r="BP38" i="5"/>
  <c r="BQ38" i="5"/>
  <c r="BR38" i="5"/>
  <c r="BS38" i="5"/>
  <c r="AO39" i="5"/>
  <c r="AP39" i="5"/>
  <c r="AQ39" i="5"/>
  <c r="AR39" i="5"/>
  <c r="AS39" i="5"/>
  <c r="AT39" i="5"/>
  <c r="AU39" i="5"/>
  <c r="AV39" i="5"/>
  <c r="AW39" i="5"/>
  <c r="AX39" i="5"/>
  <c r="AY39" i="5"/>
  <c r="AZ39" i="5"/>
  <c r="BA39" i="5"/>
  <c r="BB39" i="5"/>
  <c r="BC39" i="5"/>
  <c r="BD39" i="5"/>
  <c r="BE39" i="5"/>
  <c r="BF39" i="5"/>
  <c r="BG39" i="5"/>
  <c r="BH39" i="5"/>
  <c r="BI39" i="5"/>
  <c r="BJ39" i="5"/>
  <c r="BK39" i="5"/>
  <c r="BL39" i="5"/>
  <c r="BM39" i="5"/>
  <c r="BN39" i="5"/>
  <c r="BO39" i="5"/>
  <c r="BP39" i="5"/>
  <c r="BQ39" i="5"/>
  <c r="BR39" i="5"/>
  <c r="BS39" i="5"/>
  <c r="AO40" i="5"/>
  <c r="AP40" i="5"/>
  <c r="AQ40" i="5"/>
  <c r="AR40" i="5"/>
  <c r="AS40" i="5"/>
  <c r="AT40" i="5"/>
  <c r="AU40" i="5"/>
  <c r="AV40" i="5"/>
  <c r="AW40" i="5"/>
  <c r="AX40" i="5"/>
  <c r="AY40" i="5"/>
  <c r="AZ40" i="5"/>
  <c r="BA40" i="5"/>
  <c r="BB40" i="5"/>
  <c r="BC40" i="5"/>
  <c r="BD40" i="5"/>
  <c r="BE40" i="5"/>
  <c r="BF40" i="5"/>
  <c r="BG40" i="5"/>
  <c r="BH40" i="5"/>
  <c r="BI40" i="5"/>
  <c r="BJ40" i="5"/>
  <c r="BK40" i="5"/>
  <c r="BL40" i="5"/>
  <c r="BM40" i="5"/>
  <c r="BN40" i="5"/>
  <c r="BO40" i="5"/>
  <c r="BP40" i="5"/>
  <c r="BQ40" i="5"/>
  <c r="BR40" i="5"/>
  <c r="BS40" i="5"/>
  <c r="AO41" i="5"/>
  <c r="AP41" i="5"/>
  <c r="AQ41" i="5"/>
  <c r="AR41" i="5"/>
  <c r="AS41" i="5"/>
  <c r="AT41" i="5"/>
  <c r="AU41" i="5"/>
  <c r="AV41" i="5"/>
  <c r="AW41" i="5"/>
  <c r="AX41" i="5"/>
  <c r="AY41" i="5"/>
  <c r="AZ41" i="5"/>
  <c r="BA41" i="5"/>
  <c r="BB41" i="5"/>
  <c r="BC41" i="5"/>
  <c r="BD41" i="5"/>
  <c r="BE41" i="5"/>
  <c r="BF41" i="5"/>
  <c r="BG41" i="5"/>
  <c r="BH41" i="5"/>
  <c r="BI41" i="5"/>
  <c r="BJ41" i="5"/>
  <c r="BK41" i="5"/>
  <c r="BL41" i="5"/>
  <c r="BM41" i="5"/>
  <c r="BN41" i="5"/>
  <c r="BO41" i="5"/>
  <c r="BP41" i="5"/>
  <c r="BQ41" i="5"/>
  <c r="BR41" i="5"/>
  <c r="BS41" i="5"/>
  <c r="AO42" i="5"/>
  <c r="AP42" i="5"/>
  <c r="AQ42" i="5"/>
  <c r="AR42" i="5"/>
  <c r="AS42" i="5"/>
  <c r="AT42" i="5"/>
  <c r="AU42" i="5"/>
  <c r="AV42" i="5"/>
  <c r="AW42" i="5"/>
  <c r="AX42" i="5"/>
  <c r="AY42" i="5"/>
  <c r="AZ42" i="5"/>
  <c r="BA42" i="5"/>
  <c r="BB42" i="5"/>
  <c r="BC42" i="5"/>
  <c r="BD42" i="5"/>
  <c r="BE42" i="5"/>
  <c r="BF42" i="5"/>
  <c r="BG42" i="5"/>
  <c r="BH42" i="5"/>
  <c r="BI42" i="5"/>
  <c r="BJ42" i="5"/>
  <c r="BK42" i="5"/>
  <c r="BL42" i="5"/>
  <c r="BM42" i="5"/>
  <c r="BN42" i="5"/>
  <c r="BO42" i="5"/>
  <c r="BP42" i="5"/>
  <c r="BQ42" i="5"/>
  <c r="BR42" i="5"/>
  <c r="BS42" i="5"/>
  <c r="AO43" i="5"/>
  <c r="AP43" i="5"/>
  <c r="AQ43" i="5"/>
  <c r="AR43" i="5"/>
  <c r="AS43" i="5"/>
  <c r="AT43" i="5"/>
  <c r="AU43" i="5"/>
  <c r="AV43" i="5"/>
  <c r="AW43" i="5"/>
  <c r="AX43" i="5"/>
  <c r="AY43" i="5"/>
  <c r="AZ43" i="5"/>
  <c r="BA43" i="5"/>
  <c r="BB43" i="5"/>
  <c r="BC43" i="5"/>
  <c r="BD43" i="5"/>
  <c r="BE43" i="5"/>
  <c r="BF43" i="5"/>
  <c r="BG43" i="5"/>
  <c r="BH43" i="5"/>
  <c r="BI43" i="5"/>
  <c r="BJ43" i="5"/>
  <c r="BK43" i="5"/>
  <c r="BL43" i="5"/>
  <c r="BM43" i="5"/>
  <c r="BN43" i="5"/>
  <c r="BO43" i="5"/>
  <c r="BP43" i="5"/>
  <c r="BQ43" i="5"/>
  <c r="BR43" i="5"/>
  <c r="BS43" i="5"/>
  <c r="AO44" i="5"/>
  <c r="AP44" i="5"/>
  <c r="AQ44" i="5"/>
  <c r="AR44" i="5"/>
  <c r="AS44" i="5"/>
  <c r="AT44" i="5"/>
  <c r="AU44" i="5"/>
  <c r="AV44" i="5"/>
  <c r="AW44" i="5"/>
  <c r="AX44" i="5"/>
  <c r="AY44" i="5"/>
  <c r="AZ44" i="5"/>
  <c r="BA44" i="5"/>
  <c r="BB44" i="5"/>
  <c r="BC44" i="5"/>
  <c r="BD44" i="5"/>
  <c r="BE44" i="5"/>
  <c r="BF44" i="5"/>
  <c r="BG44" i="5"/>
  <c r="BH44" i="5"/>
  <c r="BI44" i="5"/>
  <c r="BJ44" i="5"/>
  <c r="BK44" i="5"/>
  <c r="BL44" i="5"/>
  <c r="BM44" i="5"/>
  <c r="BN44" i="5"/>
  <c r="BO44" i="5"/>
  <c r="BP44" i="5"/>
  <c r="BQ44" i="5"/>
  <c r="BR44" i="5"/>
  <c r="BS44" i="5"/>
  <c r="AO45" i="5"/>
  <c r="AP45" i="5"/>
  <c r="AQ45" i="5"/>
  <c r="AR45" i="5"/>
  <c r="AS45" i="5"/>
  <c r="AT45" i="5"/>
  <c r="AU45" i="5"/>
  <c r="AV45" i="5"/>
  <c r="AW45" i="5"/>
  <c r="AX45" i="5"/>
  <c r="AY45" i="5"/>
  <c r="AZ45" i="5"/>
  <c r="BA45" i="5"/>
  <c r="BB45" i="5"/>
  <c r="BC45" i="5"/>
  <c r="BD45" i="5"/>
  <c r="BE45" i="5"/>
  <c r="BF45" i="5"/>
  <c r="BG45" i="5"/>
  <c r="BH45" i="5"/>
  <c r="BI45" i="5"/>
  <c r="BJ45" i="5"/>
  <c r="BK45" i="5"/>
  <c r="BL45" i="5"/>
  <c r="BM45" i="5"/>
  <c r="BN45" i="5"/>
  <c r="BO45" i="5"/>
  <c r="BP45" i="5"/>
  <c r="BQ45" i="5"/>
  <c r="BR45" i="5"/>
  <c r="BS45" i="5"/>
  <c r="AO46" i="5"/>
  <c r="AP46" i="5"/>
  <c r="AQ46" i="5"/>
  <c r="AR46" i="5"/>
  <c r="AS46" i="5"/>
  <c r="AT46" i="5"/>
  <c r="AU46" i="5"/>
  <c r="AV46" i="5"/>
  <c r="AW46" i="5"/>
  <c r="AX46" i="5"/>
  <c r="AY46" i="5"/>
  <c r="AZ46" i="5"/>
  <c r="BA46" i="5"/>
  <c r="BB46" i="5"/>
  <c r="BC46" i="5"/>
  <c r="BD46" i="5"/>
  <c r="BE46" i="5"/>
  <c r="BF46" i="5"/>
  <c r="BG46" i="5"/>
  <c r="BH46" i="5"/>
  <c r="BI46" i="5"/>
  <c r="BJ46" i="5"/>
  <c r="BK46" i="5"/>
  <c r="BL46" i="5"/>
  <c r="BM46" i="5"/>
  <c r="BN46" i="5"/>
  <c r="BO46" i="5"/>
  <c r="BP46" i="5"/>
  <c r="BQ46" i="5"/>
  <c r="BR46" i="5"/>
  <c r="BS46" i="5"/>
  <c r="AO47" i="5"/>
  <c r="AP47" i="5"/>
  <c r="AQ47" i="5"/>
  <c r="AR47" i="5"/>
  <c r="AS47" i="5"/>
  <c r="AT47" i="5"/>
  <c r="AU47" i="5"/>
  <c r="AV47" i="5"/>
  <c r="AW47" i="5"/>
  <c r="AX47" i="5"/>
  <c r="AY47" i="5"/>
  <c r="AZ47" i="5"/>
  <c r="BA47" i="5"/>
  <c r="BB47" i="5"/>
  <c r="BC47" i="5"/>
  <c r="BD47" i="5"/>
  <c r="BE47" i="5"/>
  <c r="BF47" i="5"/>
  <c r="BG47" i="5"/>
  <c r="BH47" i="5"/>
  <c r="BI47" i="5"/>
  <c r="BJ47" i="5"/>
  <c r="BK47" i="5"/>
  <c r="BL47" i="5"/>
  <c r="BM47" i="5"/>
  <c r="BN47" i="5"/>
  <c r="BO47" i="5"/>
  <c r="BP47" i="5"/>
  <c r="BQ47" i="5"/>
  <c r="BR47" i="5"/>
  <c r="BS47" i="5"/>
  <c r="AO48" i="5"/>
  <c r="AP48" i="5"/>
  <c r="AQ48" i="5"/>
  <c r="AR48" i="5"/>
  <c r="AS48" i="5"/>
  <c r="AT48" i="5"/>
  <c r="AU48" i="5"/>
  <c r="AV48" i="5"/>
  <c r="AW48" i="5"/>
  <c r="AX48" i="5"/>
  <c r="AY48" i="5"/>
  <c r="AZ48" i="5"/>
  <c r="BA48" i="5"/>
  <c r="BB48" i="5"/>
  <c r="BC48" i="5"/>
  <c r="BD48" i="5"/>
  <c r="BE48" i="5"/>
  <c r="BF48" i="5"/>
  <c r="BG48" i="5"/>
  <c r="BH48" i="5"/>
  <c r="BI48" i="5"/>
  <c r="BJ48" i="5"/>
  <c r="BK48" i="5"/>
  <c r="BL48" i="5"/>
  <c r="BM48" i="5"/>
  <c r="BN48" i="5"/>
  <c r="BO48" i="5"/>
  <c r="BP48" i="5"/>
  <c r="BQ48" i="5"/>
  <c r="BR48" i="5"/>
  <c r="BS48" i="5"/>
  <c r="AN2" i="5"/>
  <c r="AN3" i="5"/>
  <c r="AN4" i="5"/>
  <c r="AN5" i="5"/>
  <c r="AN6" i="5"/>
  <c r="AN7" i="5"/>
  <c r="AN8" i="5"/>
  <c r="AN9" i="5"/>
  <c r="AN10" i="5"/>
  <c r="AN11" i="5"/>
  <c r="AN12" i="5"/>
  <c r="AN13" i="5"/>
  <c r="AN14" i="5"/>
  <c r="AN15" i="5"/>
  <c r="AN16" i="5"/>
  <c r="AN17" i="5"/>
  <c r="AN18" i="5"/>
  <c r="AN19" i="5"/>
  <c r="AN20" i="5"/>
  <c r="AN21" i="5"/>
  <c r="AN22" i="5"/>
  <c r="AN23" i="5"/>
  <c r="AN24" i="5"/>
  <c r="AN25" i="5"/>
  <c r="AN26" i="5"/>
  <c r="AN27" i="5"/>
  <c r="AN28" i="5"/>
  <c r="AN29" i="5"/>
  <c r="AN30" i="5"/>
  <c r="AN31" i="5"/>
  <c r="AN32" i="5"/>
  <c r="AN33" i="5"/>
  <c r="AN34" i="5"/>
  <c r="AN35" i="5"/>
  <c r="AN36" i="5"/>
  <c r="AN37" i="5"/>
  <c r="AN38" i="5"/>
  <c r="AN39" i="5"/>
  <c r="AN40" i="5"/>
  <c r="AN41" i="5"/>
  <c r="AN42" i="5"/>
  <c r="AN43" i="5"/>
  <c r="AN44" i="5"/>
  <c r="AN45" i="5"/>
  <c r="AN46" i="5"/>
  <c r="AN47" i="5"/>
  <c r="AN48" i="5"/>
  <c r="G2" i="5"/>
  <c r="H2" i="5"/>
  <c r="I2" i="5"/>
  <c r="J2" i="5"/>
  <c r="K2" i="5"/>
  <c r="L2" i="5"/>
  <c r="M2" i="5"/>
  <c r="N2" i="5"/>
  <c r="O2" i="5"/>
  <c r="P2" i="5"/>
  <c r="Q2" i="5"/>
  <c r="R2" i="5"/>
  <c r="S2" i="5"/>
  <c r="T2" i="5"/>
  <c r="U2" i="5"/>
  <c r="V2" i="5"/>
  <c r="W2" i="5"/>
  <c r="X2" i="5"/>
  <c r="Y2" i="5"/>
  <c r="Z2" i="5"/>
  <c r="AA2" i="5"/>
  <c r="AB2" i="5"/>
  <c r="AC2" i="5"/>
  <c r="AD2" i="5"/>
  <c r="AE2" i="5"/>
  <c r="AF2" i="5"/>
  <c r="AG2" i="5"/>
  <c r="AH2" i="5"/>
  <c r="AI2" i="5"/>
  <c r="AJ2" i="5"/>
  <c r="AK2" i="5"/>
  <c r="AL2" i="5"/>
  <c r="G3" i="5"/>
  <c r="H3" i="5"/>
  <c r="I3" i="5"/>
  <c r="J3" i="5"/>
  <c r="K3" i="5"/>
  <c r="L3" i="5"/>
  <c r="M3" i="5"/>
  <c r="N3" i="5"/>
  <c r="O3" i="5"/>
  <c r="P3" i="5"/>
  <c r="Q3" i="5"/>
  <c r="R3" i="5"/>
  <c r="S3" i="5"/>
  <c r="T3" i="5"/>
  <c r="U3" i="5"/>
  <c r="V3" i="5"/>
  <c r="W3" i="5"/>
  <c r="X3" i="5"/>
  <c r="Y3" i="5"/>
  <c r="Z3" i="5"/>
  <c r="AA3" i="5"/>
  <c r="AB3" i="5"/>
  <c r="AC3" i="5"/>
  <c r="AD3" i="5"/>
  <c r="AE3" i="5"/>
  <c r="AF3" i="5"/>
  <c r="AG3" i="5"/>
  <c r="AH3" i="5"/>
  <c r="AI3" i="5"/>
  <c r="AJ3" i="5"/>
  <c r="AK3" i="5"/>
  <c r="AL3" i="5"/>
  <c r="G4" i="5"/>
  <c r="H4" i="5"/>
  <c r="I4" i="5"/>
  <c r="J4" i="5"/>
  <c r="K4" i="5"/>
  <c r="L4" i="5"/>
  <c r="M4" i="5"/>
  <c r="N4" i="5"/>
  <c r="O4" i="5"/>
  <c r="P4" i="5"/>
  <c r="Q4" i="5"/>
  <c r="R4" i="5"/>
  <c r="S4" i="5"/>
  <c r="T4" i="5"/>
  <c r="U4" i="5"/>
  <c r="V4" i="5"/>
  <c r="W4" i="5"/>
  <c r="X4" i="5"/>
  <c r="Y4" i="5"/>
  <c r="Z4" i="5"/>
  <c r="AA4" i="5"/>
  <c r="AB4" i="5"/>
  <c r="AC4" i="5"/>
  <c r="AD4" i="5"/>
  <c r="AE4" i="5"/>
  <c r="AF4" i="5"/>
  <c r="AG4" i="5"/>
  <c r="AH4" i="5"/>
  <c r="AI4" i="5"/>
  <c r="AJ4" i="5"/>
  <c r="AK4" i="5"/>
  <c r="AL4" i="5"/>
  <c r="G5" i="5"/>
  <c r="H5" i="5"/>
  <c r="I5" i="5"/>
  <c r="J5" i="5"/>
  <c r="K5" i="5"/>
  <c r="L5" i="5"/>
  <c r="M5" i="5"/>
  <c r="N5" i="5"/>
  <c r="O5" i="5"/>
  <c r="P5" i="5"/>
  <c r="Q5" i="5"/>
  <c r="R5" i="5"/>
  <c r="S5" i="5"/>
  <c r="T5" i="5"/>
  <c r="U5" i="5"/>
  <c r="V5" i="5"/>
  <c r="W5" i="5"/>
  <c r="X5" i="5"/>
  <c r="Y5" i="5"/>
  <c r="Z5" i="5"/>
  <c r="AA5" i="5"/>
  <c r="AB5" i="5"/>
  <c r="AC5" i="5"/>
  <c r="AD5" i="5"/>
  <c r="AE5" i="5"/>
  <c r="AF5" i="5"/>
  <c r="AG5" i="5"/>
  <c r="AH5" i="5"/>
  <c r="AI5" i="5"/>
  <c r="AJ5" i="5"/>
  <c r="AK5" i="5"/>
  <c r="AL5" i="5"/>
  <c r="G6" i="5"/>
  <c r="H6" i="5"/>
  <c r="I6" i="5"/>
  <c r="J6" i="5"/>
  <c r="K6" i="5"/>
  <c r="L6" i="5"/>
  <c r="M6" i="5"/>
  <c r="N6" i="5"/>
  <c r="O6" i="5"/>
  <c r="P6" i="5"/>
  <c r="Q6" i="5"/>
  <c r="R6" i="5"/>
  <c r="S6" i="5"/>
  <c r="T6" i="5"/>
  <c r="U6" i="5"/>
  <c r="V6" i="5"/>
  <c r="W6" i="5"/>
  <c r="X6" i="5"/>
  <c r="Y6" i="5"/>
  <c r="Z6" i="5"/>
  <c r="AA6" i="5"/>
  <c r="AB6" i="5"/>
  <c r="AC6" i="5"/>
  <c r="AD6" i="5"/>
  <c r="AE6" i="5"/>
  <c r="AF6" i="5"/>
  <c r="AG6" i="5"/>
  <c r="AH6" i="5"/>
  <c r="AI6" i="5"/>
  <c r="AJ6" i="5"/>
  <c r="AK6" i="5"/>
  <c r="AL6" i="5"/>
  <c r="G7" i="5"/>
  <c r="H7" i="5"/>
  <c r="I7" i="5"/>
  <c r="J7" i="5"/>
  <c r="K7" i="5"/>
  <c r="L7" i="5"/>
  <c r="M7" i="5"/>
  <c r="N7" i="5"/>
  <c r="O7" i="5"/>
  <c r="P7" i="5"/>
  <c r="Q7" i="5"/>
  <c r="R7" i="5"/>
  <c r="S7" i="5"/>
  <c r="T7" i="5"/>
  <c r="U7" i="5"/>
  <c r="V7" i="5"/>
  <c r="W7" i="5"/>
  <c r="X7" i="5"/>
  <c r="Y7" i="5"/>
  <c r="Z7" i="5"/>
  <c r="AA7" i="5"/>
  <c r="AB7" i="5"/>
  <c r="AC7" i="5"/>
  <c r="AD7" i="5"/>
  <c r="AE7" i="5"/>
  <c r="AF7" i="5"/>
  <c r="AG7" i="5"/>
  <c r="AH7" i="5"/>
  <c r="AI7" i="5"/>
  <c r="AJ7" i="5"/>
  <c r="AK7" i="5"/>
  <c r="AL7" i="5"/>
  <c r="G8" i="5"/>
  <c r="H8" i="5"/>
  <c r="I8" i="5"/>
  <c r="J8" i="5"/>
  <c r="K8" i="5"/>
  <c r="L8" i="5"/>
  <c r="M8" i="5"/>
  <c r="N8" i="5"/>
  <c r="O8" i="5"/>
  <c r="P8" i="5"/>
  <c r="Q8" i="5"/>
  <c r="R8" i="5"/>
  <c r="S8" i="5"/>
  <c r="T8" i="5"/>
  <c r="U8" i="5"/>
  <c r="V8" i="5"/>
  <c r="W8" i="5"/>
  <c r="X8" i="5"/>
  <c r="Y8" i="5"/>
  <c r="Z8" i="5"/>
  <c r="AA8" i="5"/>
  <c r="AB8" i="5"/>
  <c r="AC8" i="5"/>
  <c r="AD8" i="5"/>
  <c r="AE8" i="5"/>
  <c r="AF8" i="5"/>
  <c r="AG8" i="5"/>
  <c r="AH8" i="5"/>
  <c r="AI8" i="5"/>
  <c r="AJ8" i="5"/>
  <c r="AK8" i="5"/>
  <c r="AL8" i="5"/>
  <c r="G9" i="5"/>
  <c r="H9" i="5"/>
  <c r="I9" i="5"/>
  <c r="J9" i="5"/>
  <c r="K9" i="5"/>
  <c r="L9" i="5"/>
  <c r="M9" i="5"/>
  <c r="N9" i="5"/>
  <c r="D9" i="5" s="1"/>
  <c r="O9" i="5"/>
  <c r="P9" i="5"/>
  <c r="Q9" i="5"/>
  <c r="R9" i="5"/>
  <c r="S9" i="5"/>
  <c r="T9" i="5"/>
  <c r="U9" i="5"/>
  <c r="V9" i="5"/>
  <c r="W9" i="5"/>
  <c r="X9" i="5"/>
  <c r="Y9" i="5"/>
  <c r="Z9" i="5"/>
  <c r="AA9" i="5"/>
  <c r="AB9" i="5"/>
  <c r="AC9" i="5"/>
  <c r="AD9" i="5"/>
  <c r="AE9" i="5"/>
  <c r="AF9" i="5"/>
  <c r="AG9" i="5"/>
  <c r="AH9" i="5"/>
  <c r="AI9" i="5"/>
  <c r="AJ9" i="5"/>
  <c r="AK9" i="5"/>
  <c r="AL9" i="5"/>
  <c r="G10" i="5"/>
  <c r="H10" i="5"/>
  <c r="I10" i="5"/>
  <c r="J10" i="5"/>
  <c r="K10" i="5"/>
  <c r="L10" i="5"/>
  <c r="M10" i="5"/>
  <c r="N10" i="5"/>
  <c r="O10" i="5"/>
  <c r="P10" i="5"/>
  <c r="Q10" i="5"/>
  <c r="R10" i="5"/>
  <c r="S10" i="5"/>
  <c r="T10" i="5"/>
  <c r="U10" i="5"/>
  <c r="V10" i="5"/>
  <c r="W10" i="5"/>
  <c r="X10" i="5"/>
  <c r="Y10" i="5"/>
  <c r="Z10" i="5"/>
  <c r="AA10" i="5"/>
  <c r="AB10" i="5"/>
  <c r="AC10" i="5"/>
  <c r="AD10" i="5"/>
  <c r="AE10" i="5"/>
  <c r="AF10" i="5"/>
  <c r="AG10" i="5"/>
  <c r="AH10" i="5"/>
  <c r="AI10" i="5"/>
  <c r="AJ10" i="5"/>
  <c r="AK10" i="5"/>
  <c r="AL10" i="5"/>
  <c r="G11" i="5"/>
  <c r="H11" i="5"/>
  <c r="I11" i="5"/>
  <c r="J11" i="5"/>
  <c r="K11" i="5"/>
  <c r="L11" i="5"/>
  <c r="M11" i="5"/>
  <c r="N11" i="5"/>
  <c r="O11" i="5"/>
  <c r="P11" i="5"/>
  <c r="Q11" i="5"/>
  <c r="R11" i="5"/>
  <c r="S11" i="5"/>
  <c r="T11" i="5"/>
  <c r="U11" i="5"/>
  <c r="V11" i="5"/>
  <c r="W11" i="5"/>
  <c r="X11" i="5"/>
  <c r="Y11" i="5"/>
  <c r="Z11" i="5"/>
  <c r="AA11" i="5"/>
  <c r="AB11" i="5"/>
  <c r="AC11" i="5"/>
  <c r="AD11" i="5"/>
  <c r="AE11" i="5"/>
  <c r="AF11" i="5"/>
  <c r="AG11" i="5"/>
  <c r="AH11" i="5"/>
  <c r="AI11" i="5"/>
  <c r="AJ11" i="5"/>
  <c r="AK11" i="5"/>
  <c r="AL11" i="5"/>
  <c r="G12" i="5"/>
  <c r="H12" i="5"/>
  <c r="I12" i="5"/>
  <c r="J12" i="5"/>
  <c r="K12" i="5"/>
  <c r="L12" i="5"/>
  <c r="M12" i="5"/>
  <c r="N12" i="5"/>
  <c r="O12" i="5"/>
  <c r="P12" i="5"/>
  <c r="Q12" i="5"/>
  <c r="R12" i="5"/>
  <c r="S12" i="5"/>
  <c r="T12" i="5"/>
  <c r="U12" i="5"/>
  <c r="V12" i="5"/>
  <c r="W12" i="5"/>
  <c r="X12" i="5"/>
  <c r="Y12" i="5"/>
  <c r="Z12" i="5"/>
  <c r="AA12" i="5"/>
  <c r="AB12" i="5"/>
  <c r="AC12" i="5"/>
  <c r="AD12" i="5"/>
  <c r="AE12" i="5"/>
  <c r="AF12" i="5"/>
  <c r="AG12" i="5"/>
  <c r="AH12" i="5"/>
  <c r="AI12" i="5"/>
  <c r="AJ12" i="5"/>
  <c r="AK12" i="5"/>
  <c r="AL12" i="5"/>
  <c r="G13" i="5"/>
  <c r="H13" i="5"/>
  <c r="I13" i="5"/>
  <c r="J13" i="5"/>
  <c r="K13" i="5"/>
  <c r="L13" i="5"/>
  <c r="M13" i="5"/>
  <c r="N13" i="5"/>
  <c r="O13" i="5"/>
  <c r="P13" i="5"/>
  <c r="Q13" i="5"/>
  <c r="R13" i="5"/>
  <c r="S13" i="5"/>
  <c r="T13" i="5"/>
  <c r="U13" i="5"/>
  <c r="V13" i="5"/>
  <c r="W13" i="5"/>
  <c r="X13" i="5"/>
  <c r="Y13" i="5"/>
  <c r="Z13" i="5"/>
  <c r="AA13" i="5"/>
  <c r="AB13" i="5"/>
  <c r="AC13" i="5"/>
  <c r="AD13" i="5"/>
  <c r="AE13" i="5"/>
  <c r="AF13" i="5"/>
  <c r="AG13" i="5"/>
  <c r="AH13" i="5"/>
  <c r="AI13" i="5"/>
  <c r="AJ13" i="5"/>
  <c r="AK13" i="5"/>
  <c r="AL13" i="5"/>
  <c r="G14" i="5"/>
  <c r="H14" i="5"/>
  <c r="I14" i="5"/>
  <c r="J14" i="5"/>
  <c r="K14" i="5"/>
  <c r="L14" i="5"/>
  <c r="M14" i="5"/>
  <c r="N14" i="5"/>
  <c r="O14" i="5"/>
  <c r="P14" i="5"/>
  <c r="Q14" i="5"/>
  <c r="R14" i="5"/>
  <c r="S14" i="5"/>
  <c r="T14" i="5"/>
  <c r="U14" i="5"/>
  <c r="V14" i="5"/>
  <c r="W14" i="5"/>
  <c r="X14" i="5"/>
  <c r="Y14" i="5"/>
  <c r="Z14" i="5"/>
  <c r="AA14" i="5"/>
  <c r="AB14" i="5"/>
  <c r="AC14" i="5"/>
  <c r="AD14" i="5"/>
  <c r="AE14" i="5"/>
  <c r="AF14" i="5"/>
  <c r="AG14" i="5"/>
  <c r="AH14" i="5"/>
  <c r="AI14" i="5"/>
  <c r="AJ14" i="5"/>
  <c r="AK14" i="5"/>
  <c r="AL14" i="5"/>
  <c r="G15" i="5"/>
  <c r="H15" i="5"/>
  <c r="I15" i="5"/>
  <c r="J15" i="5"/>
  <c r="K15" i="5"/>
  <c r="L15" i="5"/>
  <c r="M15" i="5"/>
  <c r="N15" i="5"/>
  <c r="O15" i="5"/>
  <c r="P15" i="5"/>
  <c r="Q15" i="5"/>
  <c r="R15" i="5"/>
  <c r="S15" i="5"/>
  <c r="T15" i="5"/>
  <c r="U15" i="5"/>
  <c r="V15" i="5"/>
  <c r="W15" i="5"/>
  <c r="X15" i="5"/>
  <c r="Y15" i="5"/>
  <c r="Z15" i="5"/>
  <c r="AA15" i="5"/>
  <c r="AB15" i="5"/>
  <c r="AC15" i="5"/>
  <c r="AD15" i="5"/>
  <c r="AE15" i="5"/>
  <c r="AF15" i="5"/>
  <c r="AG15" i="5"/>
  <c r="AH15" i="5"/>
  <c r="AI15" i="5"/>
  <c r="AJ15" i="5"/>
  <c r="AK15" i="5"/>
  <c r="AL15" i="5"/>
  <c r="G16" i="5"/>
  <c r="H16" i="5"/>
  <c r="I16" i="5"/>
  <c r="J16" i="5"/>
  <c r="K16" i="5"/>
  <c r="L16" i="5"/>
  <c r="M16" i="5"/>
  <c r="N16" i="5"/>
  <c r="O16" i="5"/>
  <c r="P16" i="5"/>
  <c r="Q16" i="5"/>
  <c r="R16" i="5"/>
  <c r="S16" i="5"/>
  <c r="T16" i="5"/>
  <c r="U16" i="5"/>
  <c r="V16" i="5"/>
  <c r="W16" i="5"/>
  <c r="X16" i="5"/>
  <c r="Y16" i="5"/>
  <c r="Z16" i="5"/>
  <c r="AA16" i="5"/>
  <c r="AB16" i="5"/>
  <c r="AC16" i="5"/>
  <c r="AD16" i="5"/>
  <c r="AE16" i="5"/>
  <c r="AF16" i="5"/>
  <c r="AG16" i="5"/>
  <c r="AH16" i="5"/>
  <c r="AI16" i="5"/>
  <c r="AJ16" i="5"/>
  <c r="AK16" i="5"/>
  <c r="AL16" i="5"/>
  <c r="G17" i="5"/>
  <c r="H17" i="5"/>
  <c r="I17" i="5"/>
  <c r="J17" i="5"/>
  <c r="K17" i="5"/>
  <c r="L17" i="5"/>
  <c r="M17" i="5"/>
  <c r="N17" i="5"/>
  <c r="O17" i="5"/>
  <c r="P17" i="5"/>
  <c r="Q17" i="5"/>
  <c r="R17" i="5"/>
  <c r="S17" i="5"/>
  <c r="T17" i="5"/>
  <c r="U17" i="5"/>
  <c r="V17" i="5"/>
  <c r="W17" i="5"/>
  <c r="X17" i="5"/>
  <c r="Y17" i="5"/>
  <c r="Z17" i="5"/>
  <c r="AA17" i="5"/>
  <c r="AB17" i="5"/>
  <c r="AC17" i="5"/>
  <c r="AD17" i="5"/>
  <c r="AE17" i="5"/>
  <c r="AF17" i="5"/>
  <c r="AG17" i="5"/>
  <c r="AH17" i="5"/>
  <c r="AI17" i="5"/>
  <c r="AJ17" i="5"/>
  <c r="AK17" i="5"/>
  <c r="AL17" i="5"/>
  <c r="G18" i="5"/>
  <c r="H18" i="5"/>
  <c r="I18" i="5"/>
  <c r="J18" i="5"/>
  <c r="K18" i="5"/>
  <c r="L18" i="5"/>
  <c r="M18" i="5"/>
  <c r="N18" i="5"/>
  <c r="O18" i="5"/>
  <c r="P18" i="5"/>
  <c r="Q18" i="5"/>
  <c r="R18" i="5"/>
  <c r="S18" i="5"/>
  <c r="T18" i="5"/>
  <c r="U18" i="5"/>
  <c r="V18" i="5"/>
  <c r="W18" i="5"/>
  <c r="X18" i="5"/>
  <c r="Y18" i="5"/>
  <c r="Z18" i="5"/>
  <c r="AA18" i="5"/>
  <c r="AB18" i="5"/>
  <c r="AC18" i="5"/>
  <c r="AD18" i="5"/>
  <c r="AE18" i="5"/>
  <c r="AF18" i="5"/>
  <c r="AG18" i="5"/>
  <c r="AH18" i="5"/>
  <c r="AI18" i="5"/>
  <c r="AJ18" i="5"/>
  <c r="AK18" i="5"/>
  <c r="AL18" i="5"/>
  <c r="G19" i="5"/>
  <c r="H19" i="5"/>
  <c r="I19" i="5"/>
  <c r="J19" i="5"/>
  <c r="K19" i="5"/>
  <c r="L19" i="5"/>
  <c r="M19" i="5"/>
  <c r="N19" i="5"/>
  <c r="O19" i="5"/>
  <c r="P19" i="5"/>
  <c r="Q19" i="5"/>
  <c r="R19" i="5"/>
  <c r="S19" i="5"/>
  <c r="T19" i="5"/>
  <c r="U19" i="5"/>
  <c r="V19" i="5"/>
  <c r="W19" i="5"/>
  <c r="X19" i="5"/>
  <c r="Y19" i="5"/>
  <c r="Z19" i="5"/>
  <c r="AA19" i="5"/>
  <c r="AB19" i="5"/>
  <c r="AC19" i="5"/>
  <c r="AD19" i="5"/>
  <c r="AE19" i="5"/>
  <c r="AF19" i="5"/>
  <c r="AG19" i="5"/>
  <c r="AH19" i="5"/>
  <c r="AI19" i="5"/>
  <c r="AJ19" i="5"/>
  <c r="AK19" i="5"/>
  <c r="AL19" i="5"/>
  <c r="G20" i="5"/>
  <c r="H20" i="5"/>
  <c r="I20" i="5"/>
  <c r="J20" i="5"/>
  <c r="K20" i="5"/>
  <c r="L20" i="5"/>
  <c r="M20" i="5"/>
  <c r="N20" i="5"/>
  <c r="O20" i="5"/>
  <c r="P20" i="5"/>
  <c r="Q20" i="5"/>
  <c r="R20" i="5"/>
  <c r="S20" i="5"/>
  <c r="T20" i="5"/>
  <c r="U20" i="5"/>
  <c r="V20" i="5"/>
  <c r="W20" i="5"/>
  <c r="X20" i="5"/>
  <c r="Y20" i="5"/>
  <c r="Z20" i="5"/>
  <c r="AA20" i="5"/>
  <c r="AB20" i="5"/>
  <c r="AC20" i="5"/>
  <c r="AD20" i="5"/>
  <c r="AE20" i="5"/>
  <c r="AF20" i="5"/>
  <c r="AG20" i="5"/>
  <c r="AH20" i="5"/>
  <c r="AI20" i="5"/>
  <c r="AJ20" i="5"/>
  <c r="AK20" i="5"/>
  <c r="AL20" i="5"/>
  <c r="G21" i="5"/>
  <c r="H21" i="5"/>
  <c r="I21" i="5"/>
  <c r="J21" i="5"/>
  <c r="K21" i="5"/>
  <c r="L21" i="5"/>
  <c r="M21" i="5"/>
  <c r="N21" i="5"/>
  <c r="O21" i="5"/>
  <c r="P21" i="5"/>
  <c r="Q21" i="5"/>
  <c r="R21" i="5"/>
  <c r="S21" i="5"/>
  <c r="T21" i="5"/>
  <c r="U21" i="5"/>
  <c r="V21" i="5"/>
  <c r="W21" i="5"/>
  <c r="X21" i="5"/>
  <c r="Y21" i="5"/>
  <c r="Z21" i="5"/>
  <c r="AA21" i="5"/>
  <c r="AB21" i="5"/>
  <c r="AC21" i="5"/>
  <c r="AD21" i="5"/>
  <c r="AE21" i="5"/>
  <c r="AF21" i="5"/>
  <c r="AG21" i="5"/>
  <c r="AH21" i="5"/>
  <c r="AI21" i="5"/>
  <c r="AJ21" i="5"/>
  <c r="AK21" i="5"/>
  <c r="AL21" i="5"/>
  <c r="G22" i="5"/>
  <c r="H22" i="5"/>
  <c r="I22" i="5"/>
  <c r="J22" i="5"/>
  <c r="K22" i="5"/>
  <c r="L22" i="5"/>
  <c r="M22" i="5"/>
  <c r="N22" i="5"/>
  <c r="O22" i="5"/>
  <c r="P22" i="5"/>
  <c r="Q22" i="5"/>
  <c r="R22" i="5"/>
  <c r="S22" i="5"/>
  <c r="T22" i="5"/>
  <c r="U22" i="5"/>
  <c r="V22" i="5"/>
  <c r="W22" i="5"/>
  <c r="X22" i="5"/>
  <c r="Y22" i="5"/>
  <c r="Z22" i="5"/>
  <c r="AA22" i="5"/>
  <c r="AB22" i="5"/>
  <c r="AC22" i="5"/>
  <c r="AD22" i="5"/>
  <c r="AE22" i="5"/>
  <c r="AF22" i="5"/>
  <c r="AG22" i="5"/>
  <c r="AH22" i="5"/>
  <c r="AI22" i="5"/>
  <c r="AJ22" i="5"/>
  <c r="AK22" i="5"/>
  <c r="AL22" i="5"/>
  <c r="G23" i="5"/>
  <c r="H23" i="5"/>
  <c r="I23" i="5"/>
  <c r="J23" i="5"/>
  <c r="K23" i="5"/>
  <c r="L23" i="5"/>
  <c r="M23" i="5"/>
  <c r="N23" i="5"/>
  <c r="O23" i="5"/>
  <c r="P23" i="5"/>
  <c r="Q23" i="5"/>
  <c r="R23" i="5"/>
  <c r="S23" i="5"/>
  <c r="T23" i="5"/>
  <c r="U23" i="5"/>
  <c r="V23" i="5"/>
  <c r="W23" i="5"/>
  <c r="X23" i="5"/>
  <c r="Y23" i="5"/>
  <c r="Z23" i="5"/>
  <c r="AA23" i="5"/>
  <c r="AB23" i="5"/>
  <c r="AC23" i="5"/>
  <c r="AD23" i="5"/>
  <c r="AE23" i="5"/>
  <c r="AF23" i="5"/>
  <c r="AG23" i="5"/>
  <c r="AH23" i="5"/>
  <c r="AI23" i="5"/>
  <c r="AJ23" i="5"/>
  <c r="AK23" i="5"/>
  <c r="AL23" i="5"/>
  <c r="G24" i="5"/>
  <c r="H24" i="5"/>
  <c r="I24" i="5"/>
  <c r="J24" i="5"/>
  <c r="K24" i="5"/>
  <c r="L24" i="5"/>
  <c r="M24" i="5"/>
  <c r="N24" i="5"/>
  <c r="O24" i="5"/>
  <c r="P24" i="5"/>
  <c r="Q24" i="5"/>
  <c r="R24" i="5"/>
  <c r="S24" i="5"/>
  <c r="T24" i="5"/>
  <c r="U24" i="5"/>
  <c r="V24" i="5"/>
  <c r="W24" i="5"/>
  <c r="X24" i="5"/>
  <c r="Y24" i="5"/>
  <c r="Z24" i="5"/>
  <c r="AA24" i="5"/>
  <c r="AB24" i="5"/>
  <c r="AC24" i="5"/>
  <c r="AD24" i="5"/>
  <c r="AE24" i="5"/>
  <c r="AF24" i="5"/>
  <c r="AG24" i="5"/>
  <c r="AH24" i="5"/>
  <c r="AI24" i="5"/>
  <c r="AJ24" i="5"/>
  <c r="AK24" i="5"/>
  <c r="AL24" i="5"/>
  <c r="G25" i="5"/>
  <c r="H25" i="5"/>
  <c r="I25" i="5"/>
  <c r="J25" i="5"/>
  <c r="K25" i="5"/>
  <c r="L25" i="5"/>
  <c r="M25" i="5"/>
  <c r="N25" i="5"/>
  <c r="O25" i="5"/>
  <c r="P25" i="5"/>
  <c r="Q25" i="5"/>
  <c r="R25" i="5"/>
  <c r="S25" i="5"/>
  <c r="T25" i="5"/>
  <c r="U25" i="5"/>
  <c r="V25" i="5"/>
  <c r="W25" i="5"/>
  <c r="X25" i="5"/>
  <c r="Y25" i="5"/>
  <c r="Z25" i="5"/>
  <c r="AA25" i="5"/>
  <c r="AB25" i="5"/>
  <c r="AC25" i="5"/>
  <c r="AD25" i="5"/>
  <c r="AE25" i="5"/>
  <c r="AF25" i="5"/>
  <c r="AG25" i="5"/>
  <c r="AH25" i="5"/>
  <c r="AI25" i="5"/>
  <c r="AJ25" i="5"/>
  <c r="AK25" i="5"/>
  <c r="AL25" i="5"/>
  <c r="G26" i="5"/>
  <c r="H26" i="5"/>
  <c r="I26" i="5"/>
  <c r="J26" i="5"/>
  <c r="K26" i="5"/>
  <c r="L26" i="5"/>
  <c r="M26" i="5"/>
  <c r="N26" i="5"/>
  <c r="O26" i="5"/>
  <c r="P26" i="5"/>
  <c r="Q26" i="5"/>
  <c r="R26" i="5"/>
  <c r="S26" i="5"/>
  <c r="T26" i="5"/>
  <c r="U26" i="5"/>
  <c r="V26" i="5"/>
  <c r="W26" i="5"/>
  <c r="X26" i="5"/>
  <c r="Y26" i="5"/>
  <c r="Z26" i="5"/>
  <c r="AA26" i="5"/>
  <c r="AB26" i="5"/>
  <c r="AC26" i="5"/>
  <c r="AD26" i="5"/>
  <c r="AE26" i="5"/>
  <c r="AF26" i="5"/>
  <c r="AG26" i="5"/>
  <c r="AH26" i="5"/>
  <c r="AI26" i="5"/>
  <c r="AJ26" i="5"/>
  <c r="AK26" i="5"/>
  <c r="AL26" i="5"/>
  <c r="G27" i="5"/>
  <c r="H27" i="5"/>
  <c r="I27" i="5"/>
  <c r="J27" i="5"/>
  <c r="K27" i="5"/>
  <c r="L27" i="5"/>
  <c r="M27" i="5"/>
  <c r="N27" i="5"/>
  <c r="O27" i="5"/>
  <c r="P27" i="5"/>
  <c r="Q27" i="5"/>
  <c r="R27" i="5"/>
  <c r="S27" i="5"/>
  <c r="T27" i="5"/>
  <c r="U27" i="5"/>
  <c r="V27" i="5"/>
  <c r="W27" i="5"/>
  <c r="X27" i="5"/>
  <c r="Y27" i="5"/>
  <c r="Z27" i="5"/>
  <c r="AA27" i="5"/>
  <c r="AB27" i="5"/>
  <c r="AC27" i="5"/>
  <c r="AD27" i="5"/>
  <c r="AE27" i="5"/>
  <c r="AF27" i="5"/>
  <c r="AG27" i="5"/>
  <c r="AH27" i="5"/>
  <c r="AI27" i="5"/>
  <c r="AJ27" i="5"/>
  <c r="AK27" i="5"/>
  <c r="AL27" i="5"/>
  <c r="G28" i="5"/>
  <c r="H28" i="5"/>
  <c r="I28" i="5"/>
  <c r="J28" i="5"/>
  <c r="K28" i="5"/>
  <c r="L28" i="5"/>
  <c r="M28" i="5"/>
  <c r="N28" i="5"/>
  <c r="O28" i="5"/>
  <c r="P28" i="5"/>
  <c r="Q28" i="5"/>
  <c r="R28" i="5"/>
  <c r="S28" i="5"/>
  <c r="T28" i="5"/>
  <c r="U28" i="5"/>
  <c r="V28" i="5"/>
  <c r="W28" i="5"/>
  <c r="X28" i="5"/>
  <c r="Y28" i="5"/>
  <c r="Z28" i="5"/>
  <c r="AA28" i="5"/>
  <c r="AB28" i="5"/>
  <c r="AC28" i="5"/>
  <c r="AD28" i="5"/>
  <c r="AE28" i="5"/>
  <c r="AF28" i="5"/>
  <c r="AG28" i="5"/>
  <c r="AH28" i="5"/>
  <c r="AI28" i="5"/>
  <c r="AJ28" i="5"/>
  <c r="AK28" i="5"/>
  <c r="AL28" i="5"/>
  <c r="G29" i="5"/>
  <c r="H29" i="5"/>
  <c r="I29" i="5"/>
  <c r="J29" i="5"/>
  <c r="K29" i="5"/>
  <c r="L29" i="5"/>
  <c r="M29" i="5"/>
  <c r="N29" i="5"/>
  <c r="O29" i="5"/>
  <c r="P29" i="5"/>
  <c r="Q29" i="5"/>
  <c r="R29" i="5"/>
  <c r="S29" i="5"/>
  <c r="T29" i="5"/>
  <c r="U29" i="5"/>
  <c r="V29" i="5"/>
  <c r="W29" i="5"/>
  <c r="X29" i="5"/>
  <c r="Y29" i="5"/>
  <c r="Z29" i="5"/>
  <c r="AA29" i="5"/>
  <c r="AB29" i="5"/>
  <c r="AC29" i="5"/>
  <c r="AD29" i="5"/>
  <c r="AE29" i="5"/>
  <c r="AF29" i="5"/>
  <c r="AG29" i="5"/>
  <c r="AH29" i="5"/>
  <c r="AI29" i="5"/>
  <c r="AJ29" i="5"/>
  <c r="AK29" i="5"/>
  <c r="AL29" i="5"/>
  <c r="G30" i="5"/>
  <c r="H30" i="5"/>
  <c r="I30" i="5"/>
  <c r="J30" i="5"/>
  <c r="K30" i="5"/>
  <c r="L30" i="5"/>
  <c r="M30" i="5"/>
  <c r="N30" i="5"/>
  <c r="O30" i="5"/>
  <c r="P30" i="5"/>
  <c r="Q30" i="5"/>
  <c r="R30" i="5"/>
  <c r="S30" i="5"/>
  <c r="T30" i="5"/>
  <c r="U30" i="5"/>
  <c r="V30" i="5"/>
  <c r="W30" i="5"/>
  <c r="X30" i="5"/>
  <c r="Y30" i="5"/>
  <c r="Z30" i="5"/>
  <c r="AA30" i="5"/>
  <c r="AB30" i="5"/>
  <c r="AC30" i="5"/>
  <c r="AD30" i="5"/>
  <c r="AE30" i="5"/>
  <c r="AF30" i="5"/>
  <c r="AG30" i="5"/>
  <c r="AH30" i="5"/>
  <c r="AI30" i="5"/>
  <c r="AJ30" i="5"/>
  <c r="AK30" i="5"/>
  <c r="AL30" i="5"/>
  <c r="G31" i="5"/>
  <c r="H31" i="5"/>
  <c r="I31" i="5"/>
  <c r="J31" i="5"/>
  <c r="K31" i="5"/>
  <c r="L31" i="5"/>
  <c r="M31" i="5"/>
  <c r="N31" i="5"/>
  <c r="O31" i="5"/>
  <c r="P31" i="5"/>
  <c r="Q31" i="5"/>
  <c r="R31" i="5"/>
  <c r="S31" i="5"/>
  <c r="T31" i="5"/>
  <c r="U31" i="5"/>
  <c r="V31" i="5"/>
  <c r="W31" i="5"/>
  <c r="X31" i="5"/>
  <c r="Y31" i="5"/>
  <c r="Z31" i="5"/>
  <c r="AA31" i="5"/>
  <c r="AB31" i="5"/>
  <c r="AC31" i="5"/>
  <c r="AD31" i="5"/>
  <c r="AE31" i="5"/>
  <c r="AF31" i="5"/>
  <c r="AG31" i="5"/>
  <c r="AH31" i="5"/>
  <c r="AI31" i="5"/>
  <c r="AJ31" i="5"/>
  <c r="AK31" i="5"/>
  <c r="AL31" i="5"/>
  <c r="G32" i="5"/>
  <c r="H32" i="5"/>
  <c r="I32" i="5"/>
  <c r="J32" i="5"/>
  <c r="K32" i="5"/>
  <c r="L32" i="5"/>
  <c r="M32" i="5"/>
  <c r="N32" i="5"/>
  <c r="O32" i="5"/>
  <c r="P32" i="5"/>
  <c r="Q32" i="5"/>
  <c r="R32" i="5"/>
  <c r="S32" i="5"/>
  <c r="T32" i="5"/>
  <c r="U32" i="5"/>
  <c r="V32" i="5"/>
  <c r="W32" i="5"/>
  <c r="X32" i="5"/>
  <c r="Y32" i="5"/>
  <c r="Z32" i="5"/>
  <c r="AA32" i="5"/>
  <c r="AB32" i="5"/>
  <c r="AC32" i="5"/>
  <c r="AD32" i="5"/>
  <c r="AE32" i="5"/>
  <c r="AF32" i="5"/>
  <c r="AG32" i="5"/>
  <c r="AH32" i="5"/>
  <c r="AI32" i="5"/>
  <c r="AJ32" i="5"/>
  <c r="AK32" i="5"/>
  <c r="AL32" i="5"/>
  <c r="G33" i="5"/>
  <c r="H33" i="5"/>
  <c r="I33" i="5"/>
  <c r="J33" i="5"/>
  <c r="K33" i="5"/>
  <c r="L33" i="5"/>
  <c r="M33" i="5"/>
  <c r="N33" i="5"/>
  <c r="O33" i="5"/>
  <c r="P33" i="5"/>
  <c r="Q33" i="5"/>
  <c r="R33" i="5"/>
  <c r="S33" i="5"/>
  <c r="T33" i="5"/>
  <c r="U33" i="5"/>
  <c r="V33" i="5"/>
  <c r="W33" i="5"/>
  <c r="X33" i="5"/>
  <c r="Y33" i="5"/>
  <c r="Z33" i="5"/>
  <c r="AA33" i="5"/>
  <c r="AB33" i="5"/>
  <c r="AC33" i="5"/>
  <c r="AD33" i="5"/>
  <c r="AE33" i="5"/>
  <c r="AF33" i="5"/>
  <c r="AG33" i="5"/>
  <c r="AH33" i="5"/>
  <c r="AI33" i="5"/>
  <c r="AJ33" i="5"/>
  <c r="AK33" i="5"/>
  <c r="AL33" i="5"/>
  <c r="G34" i="5"/>
  <c r="H34" i="5"/>
  <c r="I34" i="5"/>
  <c r="J34" i="5"/>
  <c r="K34" i="5"/>
  <c r="L34" i="5"/>
  <c r="M34" i="5"/>
  <c r="N34" i="5"/>
  <c r="O34" i="5"/>
  <c r="P34" i="5"/>
  <c r="Q34" i="5"/>
  <c r="R34" i="5"/>
  <c r="S34" i="5"/>
  <c r="T34" i="5"/>
  <c r="U34" i="5"/>
  <c r="V34" i="5"/>
  <c r="W34" i="5"/>
  <c r="X34" i="5"/>
  <c r="Y34" i="5"/>
  <c r="Z34" i="5"/>
  <c r="AA34" i="5"/>
  <c r="AB34" i="5"/>
  <c r="AC34" i="5"/>
  <c r="AD34" i="5"/>
  <c r="AE34" i="5"/>
  <c r="AF34" i="5"/>
  <c r="AG34" i="5"/>
  <c r="AH34" i="5"/>
  <c r="AI34" i="5"/>
  <c r="AJ34" i="5"/>
  <c r="AK34" i="5"/>
  <c r="AL34" i="5"/>
  <c r="G35" i="5"/>
  <c r="H35" i="5"/>
  <c r="I35" i="5"/>
  <c r="J35" i="5"/>
  <c r="K35" i="5"/>
  <c r="L35" i="5"/>
  <c r="M35" i="5"/>
  <c r="N35" i="5"/>
  <c r="O35" i="5"/>
  <c r="P35" i="5"/>
  <c r="Q35" i="5"/>
  <c r="R35" i="5"/>
  <c r="S35" i="5"/>
  <c r="T35" i="5"/>
  <c r="U35" i="5"/>
  <c r="V35" i="5"/>
  <c r="W35" i="5"/>
  <c r="X35" i="5"/>
  <c r="Y35" i="5"/>
  <c r="Z35" i="5"/>
  <c r="AA35" i="5"/>
  <c r="AB35" i="5"/>
  <c r="AC35" i="5"/>
  <c r="AD35" i="5"/>
  <c r="AE35" i="5"/>
  <c r="AF35" i="5"/>
  <c r="AG35" i="5"/>
  <c r="AH35" i="5"/>
  <c r="AI35" i="5"/>
  <c r="AJ35" i="5"/>
  <c r="AK35" i="5"/>
  <c r="AL35" i="5"/>
  <c r="G36" i="5"/>
  <c r="H36" i="5"/>
  <c r="I36" i="5"/>
  <c r="J36" i="5"/>
  <c r="K36" i="5"/>
  <c r="L36" i="5"/>
  <c r="M36" i="5"/>
  <c r="N36" i="5"/>
  <c r="O36" i="5"/>
  <c r="P36" i="5"/>
  <c r="Q36" i="5"/>
  <c r="R36" i="5"/>
  <c r="S36" i="5"/>
  <c r="T36" i="5"/>
  <c r="U36" i="5"/>
  <c r="V36" i="5"/>
  <c r="W36" i="5"/>
  <c r="X36" i="5"/>
  <c r="Y36" i="5"/>
  <c r="Z36" i="5"/>
  <c r="AA36" i="5"/>
  <c r="AB36" i="5"/>
  <c r="AC36" i="5"/>
  <c r="AD36" i="5"/>
  <c r="AE36" i="5"/>
  <c r="AF36" i="5"/>
  <c r="AG36" i="5"/>
  <c r="AH36" i="5"/>
  <c r="AI36" i="5"/>
  <c r="AJ36" i="5"/>
  <c r="AK36" i="5"/>
  <c r="AL36" i="5"/>
  <c r="G37" i="5"/>
  <c r="H37" i="5"/>
  <c r="I37" i="5"/>
  <c r="J37" i="5"/>
  <c r="K37" i="5"/>
  <c r="L37" i="5"/>
  <c r="M37" i="5"/>
  <c r="N37" i="5"/>
  <c r="O37" i="5"/>
  <c r="P37" i="5"/>
  <c r="Q37" i="5"/>
  <c r="R37" i="5"/>
  <c r="S37" i="5"/>
  <c r="T37" i="5"/>
  <c r="U37" i="5"/>
  <c r="V37" i="5"/>
  <c r="W37" i="5"/>
  <c r="X37" i="5"/>
  <c r="Y37" i="5"/>
  <c r="Z37" i="5"/>
  <c r="AA37" i="5"/>
  <c r="AB37" i="5"/>
  <c r="AC37" i="5"/>
  <c r="AD37" i="5"/>
  <c r="AE37" i="5"/>
  <c r="AF37" i="5"/>
  <c r="AG37" i="5"/>
  <c r="AH37" i="5"/>
  <c r="AI37" i="5"/>
  <c r="AJ37" i="5"/>
  <c r="AK37" i="5"/>
  <c r="AL37" i="5"/>
  <c r="G38" i="5"/>
  <c r="H38" i="5"/>
  <c r="I38" i="5"/>
  <c r="J38" i="5"/>
  <c r="K38" i="5"/>
  <c r="L38" i="5"/>
  <c r="M38" i="5"/>
  <c r="N38" i="5"/>
  <c r="O38" i="5"/>
  <c r="P38" i="5"/>
  <c r="Q38" i="5"/>
  <c r="R38" i="5"/>
  <c r="S38" i="5"/>
  <c r="T38" i="5"/>
  <c r="U38" i="5"/>
  <c r="V38" i="5"/>
  <c r="W38" i="5"/>
  <c r="X38" i="5"/>
  <c r="Y38" i="5"/>
  <c r="Z38" i="5"/>
  <c r="AA38" i="5"/>
  <c r="AB38" i="5"/>
  <c r="AC38" i="5"/>
  <c r="AD38" i="5"/>
  <c r="AE38" i="5"/>
  <c r="AF38" i="5"/>
  <c r="AG38" i="5"/>
  <c r="AH38" i="5"/>
  <c r="AI38" i="5"/>
  <c r="AJ38" i="5"/>
  <c r="AK38" i="5"/>
  <c r="AL38" i="5"/>
  <c r="G39" i="5"/>
  <c r="H39" i="5"/>
  <c r="I39" i="5"/>
  <c r="J39" i="5"/>
  <c r="K39" i="5"/>
  <c r="L39" i="5"/>
  <c r="M39" i="5"/>
  <c r="N39" i="5"/>
  <c r="O39" i="5"/>
  <c r="P39" i="5"/>
  <c r="Q39" i="5"/>
  <c r="R39" i="5"/>
  <c r="S39" i="5"/>
  <c r="T39" i="5"/>
  <c r="U39" i="5"/>
  <c r="V39" i="5"/>
  <c r="W39" i="5"/>
  <c r="X39" i="5"/>
  <c r="Y39" i="5"/>
  <c r="Z39" i="5"/>
  <c r="AA39" i="5"/>
  <c r="AB39" i="5"/>
  <c r="AC39" i="5"/>
  <c r="AD39" i="5"/>
  <c r="AE39" i="5"/>
  <c r="AF39" i="5"/>
  <c r="AG39" i="5"/>
  <c r="AH39" i="5"/>
  <c r="AI39" i="5"/>
  <c r="AJ39" i="5"/>
  <c r="AK39" i="5"/>
  <c r="AL39" i="5"/>
  <c r="G40" i="5"/>
  <c r="H40" i="5"/>
  <c r="I40" i="5"/>
  <c r="J40" i="5"/>
  <c r="K40" i="5"/>
  <c r="L40" i="5"/>
  <c r="M40" i="5"/>
  <c r="N40" i="5"/>
  <c r="O40" i="5"/>
  <c r="P40" i="5"/>
  <c r="Q40" i="5"/>
  <c r="R40" i="5"/>
  <c r="S40" i="5"/>
  <c r="T40" i="5"/>
  <c r="U40" i="5"/>
  <c r="V40" i="5"/>
  <c r="W40" i="5"/>
  <c r="X40" i="5"/>
  <c r="Y40" i="5"/>
  <c r="Z40" i="5"/>
  <c r="AA40" i="5"/>
  <c r="AB40" i="5"/>
  <c r="AC40" i="5"/>
  <c r="AD40" i="5"/>
  <c r="AE40" i="5"/>
  <c r="AF40" i="5"/>
  <c r="AG40" i="5"/>
  <c r="AH40" i="5"/>
  <c r="AI40" i="5"/>
  <c r="AJ40" i="5"/>
  <c r="AK40" i="5"/>
  <c r="AL40" i="5"/>
  <c r="G41" i="5"/>
  <c r="H41" i="5"/>
  <c r="I41" i="5"/>
  <c r="J41" i="5"/>
  <c r="K41" i="5"/>
  <c r="L41" i="5"/>
  <c r="M41" i="5"/>
  <c r="N41" i="5"/>
  <c r="O41" i="5"/>
  <c r="P41" i="5"/>
  <c r="Q41" i="5"/>
  <c r="R41" i="5"/>
  <c r="S41" i="5"/>
  <c r="T41" i="5"/>
  <c r="U41" i="5"/>
  <c r="V41" i="5"/>
  <c r="W41" i="5"/>
  <c r="X41" i="5"/>
  <c r="Y41" i="5"/>
  <c r="Z41" i="5"/>
  <c r="AA41" i="5"/>
  <c r="AB41" i="5"/>
  <c r="AC41" i="5"/>
  <c r="AD41" i="5"/>
  <c r="AE41" i="5"/>
  <c r="AF41" i="5"/>
  <c r="AG41" i="5"/>
  <c r="AH41" i="5"/>
  <c r="AI41" i="5"/>
  <c r="AJ41" i="5"/>
  <c r="AK41" i="5"/>
  <c r="AL41" i="5"/>
  <c r="G42" i="5"/>
  <c r="H42" i="5"/>
  <c r="I42" i="5"/>
  <c r="J42" i="5"/>
  <c r="K42" i="5"/>
  <c r="L42" i="5"/>
  <c r="M42" i="5"/>
  <c r="N42" i="5"/>
  <c r="O42" i="5"/>
  <c r="P42" i="5"/>
  <c r="Q42" i="5"/>
  <c r="R42" i="5"/>
  <c r="S42" i="5"/>
  <c r="T42" i="5"/>
  <c r="U42" i="5"/>
  <c r="V42" i="5"/>
  <c r="W42" i="5"/>
  <c r="X42" i="5"/>
  <c r="Y42" i="5"/>
  <c r="Z42" i="5"/>
  <c r="AA42" i="5"/>
  <c r="AB42" i="5"/>
  <c r="AC42" i="5"/>
  <c r="AD42" i="5"/>
  <c r="AE42" i="5"/>
  <c r="AF42" i="5"/>
  <c r="AG42" i="5"/>
  <c r="AH42" i="5"/>
  <c r="AI42" i="5"/>
  <c r="AJ42" i="5"/>
  <c r="AK42" i="5"/>
  <c r="AL42" i="5"/>
  <c r="G43" i="5"/>
  <c r="H43" i="5"/>
  <c r="I43" i="5"/>
  <c r="J43" i="5"/>
  <c r="K43" i="5"/>
  <c r="L43" i="5"/>
  <c r="M43" i="5"/>
  <c r="N43" i="5"/>
  <c r="O43" i="5"/>
  <c r="P43" i="5"/>
  <c r="Q43" i="5"/>
  <c r="R43" i="5"/>
  <c r="S43" i="5"/>
  <c r="T43" i="5"/>
  <c r="U43" i="5"/>
  <c r="V43" i="5"/>
  <c r="W43" i="5"/>
  <c r="X43" i="5"/>
  <c r="Y43" i="5"/>
  <c r="Z43" i="5"/>
  <c r="AA43" i="5"/>
  <c r="AB43" i="5"/>
  <c r="AC43" i="5"/>
  <c r="AD43" i="5"/>
  <c r="AE43" i="5"/>
  <c r="AF43" i="5"/>
  <c r="AG43" i="5"/>
  <c r="AH43" i="5"/>
  <c r="AI43" i="5"/>
  <c r="AJ43" i="5"/>
  <c r="AK43" i="5"/>
  <c r="AL43" i="5"/>
  <c r="G44" i="5"/>
  <c r="H44" i="5"/>
  <c r="I44" i="5"/>
  <c r="J44" i="5"/>
  <c r="K44" i="5"/>
  <c r="L44" i="5"/>
  <c r="M44" i="5"/>
  <c r="N44" i="5"/>
  <c r="O44" i="5"/>
  <c r="P44" i="5"/>
  <c r="Q44" i="5"/>
  <c r="R44" i="5"/>
  <c r="S44" i="5"/>
  <c r="T44" i="5"/>
  <c r="U44" i="5"/>
  <c r="V44" i="5"/>
  <c r="W44" i="5"/>
  <c r="X44" i="5"/>
  <c r="Y44" i="5"/>
  <c r="Z44" i="5"/>
  <c r="AA44" i="5"/>
  <c r="AB44" i="5"/>
  <c r="AC44" i="5"/>
  <c r="AD44" i="5"/>
  <c r="AE44" i="5"/>
  <c r="AF44" i="5"/>
  <c r="AG44" i="5"/>
  <c r="AH44" i="5"/>
  <c r="AI44" i="5"/>
  <c r="AJ44" i="5"/>
  <c r="AK44" i="5"/>
  <c r="AL44" i="5"/>
  <c r="G45" i="5"/>
  <c r="H45" i="5"/>
  <c r="I45" i="5"/>
  <c r="J45" i="5"/>
  <c r="K45" i="5"/>
  <c r="L45" i="5"/>
  <c r="M45" i="5"/>
  <c r="N45" i="5"/>
  <c r="O45" i="5"/>
  <c r="P45" i="5"/>
  <c r="Q45" i="5"/>
  <c r="R45" i="5"/>
  <c r="S45" i="5"/>
  <c r="T45" i="5"/>
  <c r="U45" i="5"/>
  <c r="V45" i="5"/>
  <c r="W45" i="5"/>
  <c r="X45" i="5"/>
  <c r="Y45" i="5"/>
  <c r="Z45" i="5"/>
  <c r="AA45" i="5"/>
  <c r="AB45" i="5"/>
  <c r="AC45" i="5"/>
  <c r="AD45" i="5"/>
  <c r="AE45" i="5"/>
  <c r="AF45" i="5"/>
  <c r="AG45" i="5"/>
  <c r="AH45" i="5"/>
  <c r="AI45" i="5"/>
  <c r="AJ45" i="5"/>
  <c r="AK45" i="5"/>
  <c r="AL45" i="5"/>
  <c r="G46" i="5"/>
  <c r="H46" i="5"/>
  <c r="I46" i="5"/>
  <c r="J46" i="5"/>
  <c r="K46" i="5"/>
  <c r="L46" i="5"/>
  <c r="M46" i="5"/>
  <c r="N46" i="5"/>
  <c r="O46" i="5"/>
  <c r="P46" i="5"/>
  <c r="Q46" i="5"/>
  <c r="R46" i="5"/>
  <c r="S46" i="5"/>
  <c r="T46" i="5"/>
  <c r="U46" i="5"/>
  <c r="V46" i="5"/>
  <c r="W46" i="5"/>
  <c r="X46" i="5"/>
  <c r="Y46" i="5"/>
  <c r="Z46" i="5"/>
  <c r="AA46" i="5"/>
  <c r="AB46" i="5"/>
  <c r="AC46" i="5"/>
  <c r="AD46" i="5"/>
  <c r="AE46" i="5"/>
  <c r="AF46" i="5"/>
  <c r="AG46" i="5"/>
  <c r="AH46" i="5"/>
  <c r="AI46" i="5"/>
  <c r="AJ46" i="5"/>
  <c r="AK46" i="5"/>
  <c r="AL46" i="5"/>
  <c r="G47" i="5"/>
  <c r="H47" i="5"/>
  <c r="I47" i="5"/>
  <c r="J47" i="5"/>
  <c r="K47" i="5"/>
  <c r="L47" i="5"/>
  <c r="M47" i="5"/>
  <c r="N47" i="5"/>
  <c r="O47" i="5"/>
  <c r="P47" i="5"/>
  <c r="Q47" i="5"/>
  <c r="R47" i="5"/>
  <c r="S47" i="5"/>
  <c r="T47" i="5"/>
  <c r="U47" i="5"/>
  <c r="V47" i="5"/>
  <c r="W47" i="5"/>
  <c r="X47" i="5"/>
  <c r="Y47" i="5"/>
  <c r="Z47" i="5"/>
  <c r="AA47" i="5"/>
  <c r="AB47" i="5"/>
  <c r="AC47" i="5"/>
  <c r="AD47" i="5"/>
  <c r="AE47" i="5"/>
  <c r="AF47" i="5"/>
  <c r="AG47" i="5"/>
  <c r="AH47" i="5"/>
  <c r="AI47" i="5"/>
  <c r="AJ47" i="5"/>
  <c r="AK47" i="5"/>
  <c r="AL47" i="5"/>
  <c r="G48" i="5"/>
  <c r="H48" i="5"/>
  <c r="I48" i="5"/>
  <c r="J48" i="5"/>
  <c r="K48" i="5"/>
  <c r="L48" i="5"/>
  <c r="M48" i="5"/>
  <c r="N48" i="5"/>
  <c r="O48" i="5"/>
  <c r="P48" i="5"/>
  <c r="Q48" i="5"/>
  <c r="R48" i="5"/>
  <c r="S48" i="5"/>
  <c r="T48" i="5"/>
  <c r="U48" i="5"/>
  <c r="V48" i="5"/>
  <c r="W48" i="5"/>
  <c r="X48" i="5"/>
  <c r="Y48" i="5"/>
  <c r="Z48" i="5"/>
  <c r="AA48" i="5"/>
  <c r="AB48" i="5"/>
  <c r="AC48" i="5"/>
  <c r="AD48" i="5"/>
  <c r="AE48" i="5"/>
  <c r="AF48" i="5"/>
  <c r="AG48" i="5"/>
  <c r="AH48" i="5"/>
  <c r="AI48" i="5"/>
  <c r="AJ48" i="5"/>
  <c r="AK48" i="5"/>
  <c r="AL48" i="5"/>
  <c r="BU2" i="5"/>
  <c r="BV2" i="5"/>
  <c r="BW2" i="5"/>
  <c r="BX2" i="5"/>
  <c r="BY2" i="5"/>
  <c r="BZ2" i="5"/>
  <c r="CA2" i="5"/>
  <c r="CB2" i="5"/>
  <c r="CC2" i="5"/>
  <c r="CD2" i="5"/>
  <c r="CE2" i="5"/>
  <c r="CF2" i="5"/>
  <c r="CG2" i="5"/>
  <c r="CH2" i="5"/>
  <c r="CI2" i="5"/>
  <c r="CJ2" i="5"/>
  <c r="CK2" i="5"/>
  <c r="CL2" i="5"/>
  <c r="CM2" i="5"/>
  <c r="CN2" i="5"/>
  <c r="CO2" i="5"/>
  <c r="CP2" i="5"/>
  <c r="CQ2" i="5"/>
  <c r="CR2" i="5"/>
  <c r="CS2" i="5"/>
  <c r="CT2" i="5"/>
  <c r="CU2" i="5"/>
  <c r="CV2" i="5"/>
  <c r="CW2" i="5"/>
  <c r="CX2" i="5"/>
  <c r="CY2" i="5"/>
  <c r="CZ2" i="5"/>
  <c r="BU3" i="5"/>
  <c r="BV3" i="5"/>
  <c r="BW3" i="5"/>
  <c r="BX3" i="5"/>
  <c r="BY3" i="5"/>
  <c r="BZ3" i="5"/>
  <c r="CA3" i="5"/>
  <c r="CB3" i="5"/>
  <c r="CC3" i="5"/>
  <c r="CD3" i="5"/>
  <c r="CE3" i="5"/>
  <c r="CF3" i="5"/>
  <c r="CG3" i="5"/>
  <c r="CH3" i="5"/>
  <c r="CI3" i="5"/>
  <c r="CJ3" i="5"/>
  <c r="CK3" i="5"/>
  <c r="CL3" i="5"/>
  <c r="CM3" i="5"/>
  <c r="CN3" i="5"/>
  <c r="CO3" i="5"/>
  <c r="CP3" i="5"/>
  <c r="CQ3" i="5"/>
  <c r="CR3" i="5"/>
  <c r="CS3" i="5"/>
  <c r="CT3" i="5"/>
  <c r="CU3" i="5"/>
  <c r="CV3" i="5"/>
  <c r="CW3" i="5"/>
  <c r="CX3" i="5"/>
  <c r="CY3" i="5"/>
  <c r="CZ3" i="5"/>
  <c r="BU4" i="5"/>
  <c r="BV4" i="5"/>
  <c r="BW4" i="5"/>
  <c r="BX4" i="5"/>
  <c r="BY4" i="5"/>
  <c r="BZ4" i="5"/>
  <c r="CA4" i="5"/>
  <c r="CB4" i="5"/>
  <c r="CC4" i="5"/>
  <c r="CD4" i="5"/>
  <c r="CE4" i="5"/>
  <c r="CF4" i="5"/>
  <c r="CG4" i="5"/>
  <c r="CH4" i="5"/>
  <c r="CI4" i="5"/>
  <c r="CJ4" i="5"/>
  <c r="CK4" i="5"/>
  <c r="CL4" i="5"/>
  <c r="CM4" i="5"/>
  <c r="CN4" i="5"/>
  <c r="CO4" i="5"/>
  <c r="CP4" i="5"/>
  <c r="CQ4" i="5"/>
  <c r="CR4" i="5"/>
  <c r="CS4" i="5"/>
  <c r="CT4" i="5"/>
  <c r="CU4" i="5"/>
  <c r="CV4" i="5"/>
  <c r="CW4" i="5"/>
  <c r="CX4" i="5"/>
  <c r="CY4" i="5"/>
  <c r="CZ4" i="5"/>
  <c r="BU5" i="5"/>
  <c r="BV5" i="5"/>
  <c r="BW5" i="5"/>
  <c r="BX5" i="5"/>
  <c r="BY5" i="5"/>
  <c r="BZ5" i="5"/>
  <c r="CA5" i="5"/>
  <c r="CB5" i="5"/>
  <c r="CC5" i="5"/>
  <c r="CD5" i="5"/>
  <c r="CE5" i="5"/>
  <c r="CF5" i="5"/>
  <c r="CG5" i="5"/>
  <c r="CH5" i="5"/>
  <c r="CI5" i="5"/>
  <c r="CJ5" i="5"/>
  <c r="CK5" i="5"/>
  <c r="CL5" i="5"/>
  <c r="CM5" i="5"/>
  <c r="CN5" i="5"/>
  <c r="CO5" i="5"/>
  <c r="CP5" i="5"/>
  <c r="CQ5" i="5"/>
  <c r="CR5" i="5"/>
  <c r="CS5" i="5"/>
  <c r="CT5" i="5"/>
  <c r="CU5" i="5"/>
  <c r="CV5" i="5"/>
  <c r="CW5" i="5"/>
  <c r="CX5" i="5"/>
  <c r="CY5" i="5"/>
  <c r="CZ5" i="5"/>
  <c r="BU6" i="5"/>
  <c r="BV6" i="5"/>
  <c r="BW6" i="5"/>
  <c r="BX6" i="5"/>
  <c r="BY6" i="5"/>
  <c r="BZ6" i="5"/>
  <c r="CA6" i="5"/>
  <c r="CB6" i="5"/>
  <c r="CC6" i="5"/>
  <c r="CD6" i="5"/>
  <c r="CE6" i="5"/>
  <c r="CF6" i="5"/>
  <c r="CG6" i="5"/>
  <c r="CH6" i="5"/>
  <c r="CI6" i="5"/>
  <c r="CJ6" i="5"/>
  <c r="CK6" i="5"/>
  <c r="CL6" i="5"/>
  <c r="CM6" i="5"/>
  <c r="CN6" i="5"/>
  <c r="CO6" i="5"/>
  <c r="CP6" i="5"/>
  <c r="CQ6" i="5"/>
  <c r="CR6" i="5"/>
  <c r="CS6" i="5"/>
  <c r="CT6" i="5"/>
  <c r="CU6" i="5"/>
  <c r="CV6" i="5"/>
  <c r="CW6" i="5"/>
  <c r="CX6" i="5"/>
  <c r="CY6" i="5"/>
  <c r="CZ6" i="5"/>
  <c r="BU7" i="5"/>
  <c r="BV7" i="5"/>
  <c r="BW7" i="5"/>
  <c r="BX7" i="5"/>
  <c r="BY7" i="5"/>
  <c r="BZ7" i="5"/>
  <c r="CA7" i="5"/>
  <c r="CB7" i="5"/>
  <c r="CC7" i="5"/>
  <c r="CD7" i="5"/>
  <c r="CE7" i="5"/>
  <c r="CF7" i="5"/>
  <c r="CG7" i="5"/>
  <c r="CH7" i="5"/>
  <c r="CI7" i="5"/>
  <c r="CJ7" i="5"/>
  <c r="CK7" i="5"/>
  <c r="CL7" i="5"/>
  <c r="CM7" i="5"/>
  <c r="CN7" i="5"/>
  <c r="CO7" i="5"/>
  <c r="CP7" i="5"/>
  <c r="CQ7" i="5"/>
  <c r="CR7" i="5"/>
  <c r="CS7" i="5"/>
  <c r="CT7" i="5"/>
  <c r="CU7" i="5"/>
  <c r="CV7" i="5"/>
  <c r="CW7" i="5"/>
  <c r="CX7" i="5"/>
  <c r="CY7" i="5"/>
  <c r="CZ7" i="5"/>
  <c r="BU8" i="5"/>
  <c r="BV8" i="5"/>
  <c r="BW8" i="5"/>
  <c r="BX8" i="5"/>
  <c r="BY8" i="5"/>
  <c r="BZ8" i="5"/>
  <c r="CA8" i="5"/>
  <c r="CB8" i="5"/>
  <c r="CC8" i="5"/>
  <c r="CD8" i="5"/>
  <c r="CE8" i="5"/>
  <c r="CF8" i="5"/>
  <c r="CG8" i="5"/>
  <c r="CH8" i="5"/>
  <c r="CI8" i="5"/>
  <c r="CJ8" i="5"/>
  <c r="CK8" i="5"/>
  <c r="CL8" i="5"/>
  <c r="CM8" i="5"/>
  <c r="CN8" i="5"/>
  <c r="CO8" i="5"/>
  <c r="CP8" i="5"/>
  <c r="CQ8" i="5"/>
  <c r="CR8" i="5"/>
  <c r="CS8" i="5"/>
  <c r="CT8" i="5"/>
  <c r="CU8" i="5"/>
  <c r="CV8" i="5"/>
  <c r="CW8" i="5"/>
  <c r="CX8" i="5"/>
  <c r="CY8" i="5"/>
  <c r="CZ8" i="5"/>
  <c r="BU9" i="5"/>
  <c r="BV9" i="5"/>
  <c r="BW9" i="5"/>
  <c r="BX9" i="5"/>
  <c r="BY9" i="5"/>
  <c r="BZ9" i="5"/>
  <c r="CA9" i="5"/>
  <c r="CB9" i="5"/>
  <c r="CC9" i="5"/>
  <c r="CD9" i="5"/>
  <c r="CE9" i="5"/>
  <c r="CF9" i="5"/>
  <c r="CG9" i="5"/>
  <c r="CH9" i="5"/>
  <c r="CI9" i="5"/>
  <c r="CJ9" i="5"/>
  <c r="CK9" i="5"/>
  <c r="CL9" i="5"/>
  <c r="CM9" i="5"/>
  <c r="CN9" i="5"/>
  <c r="CO9" i="5"/>
  <c r="CP9" i="5"/>
  <c r="CQ9" i="5"/>
  <c r="CR9" i="5"/>
  <c r="CS9" i="5"/>
  <c r="CT9" i="5"/>
  <c r="CU9" i="5"/>
  <c r="CV9" i="5"/>
  <c r="CW9" i="5"/>
  <c r="CX9" i="5"/>
  <c r="CY9" i="5"/>
  <c r="CZ9" i="5"/>
  <c r="BU10" i="5"/>
  <c r="BV10" i="5"/>
  <c r="BW10" i="5"/>
  <c r="BX10" i="5"/>
  <c r="BY10" i="5"/>
  <c r="BZ10" i="5"/>
  <c r="CA10" i="5"/>
  <c r="CB10" i="5"/>
  <c r="CC10" i="5"/>
  <c r="CD10" i="5"/>
  <c r="CE10" i="5"/>
  <c r="CF10" i="5"/>
  <c r="CG10" i="5"/>
  <c r="CH10" i="5"/>
  <c r="CI10" i="5"/>
  <c r="CJ10" i="5"/>
  <c r="CK10" i="5"/>
  <c r="CL10" i="5"/>
  <c r="CM10" i="5"/>
  <c r="CN10" i="5"/>
  <c r="CO10" i="5"/>
  <c r="CP10" i="5"/>
  <c r="CQ10" i="5"/>
  <c r="CR10" i="5"/>
  <c r="CS10" i="5"/>
  <c r="CT10" i="5"/>
  <c r="CU10" i="5"/>
  <c r="CV10" i="5"/>
  <c r="CW10" i="5"/>
  <c r="CX10" i="5"/>
  <c r="CY10" i="5"/>
  <c r="CZ10" i="5"/>
  <c r="BU11" i="5"/>
  <c r="BV11" i="5"/>
  <c r="BW11" i="5"/>
  <c r="BX11" i="5"/>
  <c r="BY11" i="5"/>
  <c r="BZ11" i="5"/>
  <c r="CA11" i="5"/>
  <c r="CB11" i="5"/>
  <c r="CC11" i="5"/>
  <c r="CD11" i="5"/>
  <c r="CE11" i="5"/>
  <c r="CF11" i="5"/>
  <c r="CG11" i="5"/>
  <c r="CH11" i="5"/>
  <c r="CI11" i="5"/>
  <c r="CJ11" i="5"/>
  <c r="CK11" i="5"/>
  <c r="CL11" i="5"/>
  <c r="CM11" i="5"/>
  <c r="CN11" i="5"/>
  <c r="CO11" i="5"/>
  <c r="CP11" i="5"/>
  <c r="CQ11" i="5"/>
  <c r="CR11" i="5"/>
  <c r="CS11" i="5"/>
  <c r="CT11" i="5"/>
  <c r="CU11" i="5"/>
  <c r="CV11" i="5"/>
  <c r="CW11" i="5"/>
  <c r="CX11" i="5"/>
  <c r="CY11" i="5"/>
  <c r="CZ11" i="5"/>
  <c r="BU12" i="5"/>
  <c r="BV12" i="5"/>
  <c r="BW12" i="5"/>
  <c r="BX12" i="5"/>
  <c r="BY12" i="5"/>
  <c r="BZ12" i="5"/>
  <c r="CA12" i="5"/>
  <c r="CB12" i="5"/>
  <c r="CC12" i="5"/>
  <c r="CD12" i="5"/>
  <c r="CE12" i="5"/>
  <c r="CF12" i="5"/>
  <c r="CG12" i="5"/>
  <c r="CH12" i="5"/>
  <c r="CI12" i="5"/>
  <c r="CJ12" i="5"/>
  <c r="CK12" i="5"/>
  <c r="CL12" i="5"/>
  <c r="CM12" i="5"/>
  <c r="CN12" i="5"/>
  <c r="CO12" i="5"/>
  <c r="CP12" i="5"/>
  <c r="CQ12" i="5"/>
  <c r="CR12" i="5"/>
  <c r="CS12" i="5"/>
  <c r="CT12" i="5"/>
  <c r="CU12" i="5"/>
  <c r="CV12" i="5"/>
  <c r="CW12" i="5"/>
  <c r="CX12" i="5"/>
  <c r="CY12" i="5"/>
  <c r="CZ12" i="5"/>
  <c r="BU13" i="5"/>
  <c r="BV13" i="5"/>
  <c r="BW13" i="5"/>
  <c r="BX13" i="5"/>
  <c r="BY13" i="5"/>
  <c r="BZ13" i="5"/>
  <c r="CA13" i="5"/>
  <c r="CB13" i="5"/>
  <c r="CC13" i="5"/>
  <c r="CD13" i="5"/>
  <c r="CE13" i="5"/>
  <c r="CF13" i="5"/>
  <c r="CG13" i="5"/>
  <c r="CH13" i="5"/>
  <c r="CI13" i="5"/>
  <c r="CJ13" i="5"/>
  <c r="CK13" i="5"/>
  <c r="CL13" i="5"/>
  <c r="CM13" i="5"/>
  <c r="CN13" i="5"/>
  <c r="CO13" i="5"/>
  <c r="CP13" i="5"/>
  <c r="CQ13" i="5"/>
  <c r="CR13" i="5"/>
  <c r="CS13" i="5"/>
  <c r="CT13" i="5"/>
  <c r="CU13" i="5"/>
  <c r="CV13" i="5"/>
  <c r="CW13" i="5"/>
  <c r="CX13" i="5"/>
  <c r="CY13" i="5"/>
  <c r="CZ13" i="5"/>
  <c r="BU14" i="5"/>
  <c r="BV14" i="5"/>
  <c r="BW14" i="5"/>
  <c r="BX14" i="5"/>
  <c r="BY14" i="5"/>
  <c r="BZ14" i="5"/>
  <c r="CA14" i="5"/>
  <c r="CB14" i="5"/>
  <c r="CC14" i="5"/>
  <c r="CD14" i="5"/>
  <c r="CE14" i="5"/>
  <c r="CF14" i="5"/>
  <c r="CG14" i="5"/>
  <c r="CH14" i="5"/>
  <c r="CI14" i="5"/>
  <c r="CJ14" i="5"/>
  <c r="CK14" i="5"/>
  <c r="CL14" i="5"/>
  <c r="CM14" i="5"/>
  <c r="CN14" i="5"/>
  <c r="CO14" i="5"/>
  <c r="CP14" i="5"/>
  <c r="CQ14" i="5"/>
  <c r="CR14" i="5"/>
  <c r="CS14" i="5"/>
  <c r="CT14" i="5"/>
  <c r="CU14" i="5"/>
  <c r="CV14" i="5"/>
  <c r="CW14" i="5"/>
  <c r="CX14" i="5"/>
  <c r="CY14" i="5"/>
  <c r="CZ14" i="5"/>
  <c r="BU15" i="5"/>
  <c r="BV15" i="5"/>
  <c r="BW15" i="5"/>
  <c r="BX15" i="5"/>
  <c r="BY15" i="5"/>
  <c r="BZ15" i="5"/>
  <c r="CA15" i="5"/>
  <c r="CB15" i="5"/>
  <c r="CC15" i="5"/>
  <c r="CD15" i="5"/>
  <c r="CE15" i="5"/>
  <c r="CF15" i="5"/>
  <c r="CG15" i="5"/>
  <c r="CH15" i="5"/>
  <c r="CI15" i="5"/>
  <c r="CJ15" i="5"/>
  <c r="CK15" i="5"/>
  <c r="CL15" i="5"/>
  <c r="CM15" i="5"/>
  <c r="CN15" i="5"/>
  <c r="CO15" i="5"/>
  <c r="CP15" i="5"/>
  <c r="CQ15" i="5"/>
  <c r="CR15" i="5"/>
  <c r="CS15" i="5"/>
  <c r="CT15" i="5"/>
  <c r="CU15" i="5"/>
  <c r="CV15" i="5"/>
  <c r="CW15" i="5"/>
  <c r="CX15" i="5"/>
  <c r="CY15" i="5"/>
  <c r="CZ15" i="5"/>
  <c r="BU16" i="5"/>
  <c r="BV16" i="5"/>
  <c r="BW16" i="5"/>
  <c r="BX16" i="5"/>
  <c r="BY16" i="5"/>
  <c r="BZ16" i="5"/>
  <c r="CA16" i="5"/>
  <c r="CB16" i="5"/>
  <c r="CC16" i="5"/>
  <c r="CD16" i="5"/>
  <c r="CE16" i="5"/>
  <c r="CF16" i="5"/>
  <c r="CG16" i="5"/>
  <c r="CH16" i="5"/>
  <c r="CI16" i="5"/>
  <c r="CJ16" i="5"/>
  <c r="CK16" i="5"/>
  <c r="CL16" i="5"/>
  <c r="CM16" i="5"/>
  <c r="CN16" i="5"/>
  <c r="CO16" i="5"/>
  <c r="CP16" i="5"/>
  <c r="CQ16" i="5"/>
  <c r="CR16" i="5"/>
  <c r="CS16" i="5"/>
  <c r="CT16" i="5"/>
  <c r="CU16" i="5"/>
  <c r="CV16" i="5"/>
  <c r="CW16" i="5"/>
  <c r="CX16" i="5"/>
  <c r="CY16" i="5"/>
  <c r="CZ16" i="5"/>
  <c r="BU17" i="5"/>
  <c r="BV17" i="5"/>
  <c r="BW17" i="5"/>
  <c r="BX17" i="5"/>
  <c r="BY17" i="5"/>
  <c r="BZ17" i="5"/>
  <c r="CA17" i="5"/>
  <c r="CB17" i="5"/>
  <c r="CC17" i="5"/>
  <c r="CD17" i="5"/>
  <c r="CE17" i="5"/>
  <c r="CF17" i="5"/>
  <c r="CG17" i="5"/>
  <c r="CH17" i="5"/>
  <c r="CI17" i="5"/>
  <c r="CJ17" i="5"/>
  <c r="CK17" i="5"/>
  <c r="CL17" i="5"/>
  <c r="CM17" i="5"/>
  <c r="CN17" i="5"/>
  <c r="CO17" i="5"/>
  <c r="CP17" i="5"/>
  <c r="CQ17" i="5"/>
  <c r="CR17" i="5"/>
  <c r="CS17" i="5"/>
  <c r="CT17" i="5"/>
  <c r="CU17" i="5"/>
  <c r="CV17" i="5"/>
  <c r="CW17" i="5"/>
  <c r="CX17" i="5"/>
  <c r="CY17" i="5"/>
  <c r="CZ17" i="5"/>
  <c r="BU18" i="5"/>
  <c r="BV18" i="5"/>
  <c r="BW18" i="5"/>
  <c r="BX18" i="5"/>
  <c r="BY18" i="5"/>
  <c r="BZ18" i="5"/>
  <c r="CA18" i="5"/>
  <c r="CB18" i="5"/>
  <c r="CC18" i="5"/>
  <c r="CD18" i="5"/>
  <c r="CE18" i="5"/>
  <c r="CF18" i="5"/>
  <c r="CG18" i="5"/>
  <c r="CH18" i="5"/>
  <c r="CI18" i="5"/>
  <c r="CJ18" i="5"/>
  <c r="CK18" i="5"/>
  <c r="CL18" i="5"/>
  <c r="CM18" i="5"/>
  <c r="CN18" i="5"/>
  <c r="CO18" i="5"/>
  <c r="CP18" i="5"/>
  <c r="CQ18" i="5"/>
  <c r="CR18" i="5"/>
  <c r="CS18" i="5"/>
  <c r="CT18" i="5"/>
  <c r="CU18" i="5"/>
  <c r="CV18" i="5"/>
  <c r="CW18" i="5"/>
  <c r="CX18" i="5"/>
  <c r="CY18" i="5"/>
  <c r="CZ18" i="5"/>
  <c r="BU19" i="5"/>
  <c r="BV19" i="5"/>
  <c r="BW19" i="5"/>
  <c r="BX19" i="5"/>
  <c r="BY19" i="5"/>
  <c r="BZ19" i="5"/>
  <c r="CA19" i="5"/>
  <c r="CB19" i="5"/>
  <c r="CC19" i="5"/>
  <c r="CD19" i="5"/>
  <c r="CE19" i="5"/>
  <c r="CF19" i="5"/>
  <c r="CG19" i="5"/>
  <c r="CH19" i="5"/>
  <c r="CI19" i="5"/>
  <c r="CJ19" i="5"/>
  <c r="CK19" i="5"/>
  <c r="CL19" i="5"/>
  <c r="CM19" i="5"/>
  <c r="CN19" i="5"/>
  <c r="CO19" i="5"/>
  <c r="CP19" i="5"/>
  <c r="CQ19" i="5"/>
  <c r="CR19" i="5"/>
  <c r="CS19" i="5"/>
  <c r="CT19" i="5"/>
  <c r="CU19" i="5"/>
  <c r="CV19" i="5"/>
  <c r="CW19" i="5"/>
  <c r="CX19" i="5"/>
  <c r="CY19" i="5"/>
  <c r="CZ19" i="5"/>
  <c r="BU20" i="5"/>
  <c r="BV20" i="5"/>
  <c r="BW20" i="5"/>
  <c r="BX20" i="5"/>
  <c r="BY20" i="5"/>
  <c r="BZ20" i="5"/>
  <c r="CA20" i="5"/>
  <c r="CB20" i="5"/>
  <c r="CC20" i="5"/>
  <c r="CD20" i="5"/>
  <c r="CE20" i="5"/>
  <c r="CF20" i="5"/>
  <c r="CG20" i="5"/>
  <c r="CH20" i="5"/>
  <c r="CI20" i="5"/>
  <c r="CJ20" i="5"/>
  <c r="CK20" i="5"/>
  <c r="CL20" i="5"/>
  <c r="CM20" i="5"/>
  <c r="CN20" i="5"/>
  <c r="CO20" i="5"/>
  <c r="CP20" i="5"/>
  <c r="CQ20" i="5"/>
  <c r="CR20" i="5"/>
  <c r="CS20" i="5"/>
  <c r="CT20" i="5"/>
  <c r="CU20" i="5"/>
  <c r="CV20" i="5"/>
  <c r="CW20" i="5"/>
  <c r="CX20" i="5"/>
  <c r="CY20" i="5"/>
  <c r="CZ20" i="5"/>
  <c r="BU21" i="5"/>
  <c r="BV21" i="5"/>
  <c r="BW21" i="5"/>
  <c r="BX21" i="5"/>
  <c r="BY21" i="5"/>
  <c r="BZ21" i="5"/>
  <c r="CA21" i="5"/>
  <c r="CB21" i="5"/>
  <c r="CC21" i="5"/>
  <c r="CD21" i="5"/>
  <c r="CE21" i="5"/>
  <c r="CF21" i="5"/>
  <c r="CG21" i="5"/>
  <c r="CH21" i="5"/>
  <c r="CI21" i="5"/>
  <c r="CJ21" i="5"/>
  <c r="CK21" i="5"/>
  <c r="CL21" i="5"/>
  <c r="CM21" i="5"/>
  <c r="CN21" i="5"/>
  <c r="CO21" i="5"/>
  <c r="CP21" i="5"/>
  <c r="CQ21" i="5"/>
  <c r="CR21" i="5"/>
  <c r="CS21" i="5"/>
  <c r="CT21" i="5"/>
  <c r="CU21" i="5"/>
  <c r="CV21" i="5"/>
  <c r="CW21" i="5"/>
  <c r="CX21" i="5"/>
  <c r="CY21" i="5"/>
  <c r="CZ21" i="5"/>
  <c r="BU22" i="5"/>
  <c r="BV22" i="5"/>
  <c r="BW22" i="5"/>
  <c r="BX22" i="5"/>
  <c r="BY22" i="5"/>
  <c r="BZ22" i="5"/>
  <c r="CA22" i="5"/>
  <c r="CB22" i="5"/>
  <c r="CC22" i="5"/>
  <c r="CD22" i="5"/>
  <c r="CE22" i="5"/>
  <c r="CF22" i="5"/>
  <c r="CG22" i="5"/>
  <c r="CH22" i="5"/>
  <c r="CI22" i="5"/>
  <c r="CJ22" i="5"/>
  <c r="CK22" i="5"/>
  <c r="CL22" i="5"/>
  <c r="CM22" i="5"/>
  <c r="CN22" i="5"/>
  <c r="CO22" i="5"/>
  <c r="CP22" i="5"/>
  <c r="CQ22" i="5"/>
  <c r="CR22" i="5"/>
  <c r="CS22" i="5"/>
  <c r="CT22" i="5"/>
  <c r="CU22" i="5"/>
  <c r="CV22" i="5"/>
  <c r="CW22" i="5"/>
  <c r="CX22" i="5"/>
  <c r="CY22" i="5"/>
  <c r="CZ22" i="5"/>
  <c r="BU23" i="5"/>
  <c r="BV23" i="5"/>
  <c r="BW23" i="5"/>
  <c r="BX23" i="5"/>
  <c r="BY23" i="5"/>
  <c r="BZ23" i="5"/>
  <c r="CA23" i="5"/>
  <c r="CB23" i="5"/>
  <c r="CC23" i="5"/>
  <c r="CD23" i="5"/>
  <c r="CE23" i="5"/>
  <c r="CF23" i="5"/>
  <c r="CG23" i="5"/>
  <c r="CH23" i="5"/>
  <c r="CI23" i="5"/>
  <c r="CJ23" i="5"/>
  <c r="CK23" i="5"/>
  <c r="CL23" i="5"/>
  <c r="CM23" i="5"/>
  <c r="CN23" i="5"/>
  <c r="CO23" i="5"/>
  <c r="CP23" i="5"/>
  <c r="CQ23" i="5"/>
  <c r="CR23" i="5"/>
  <c r="CS23" i="5"/>
  <c r="CT23" i="5"/>
  <c r="CU23" i="5"/>
  <c r="CV23" i="5"/>
  <c r="CW23" i="5"/>
  <c r="CX23" i="5"/>
  <c r="CY23" i="5"/>
  <c r="CZ23" i="5"/>
  <c r="BU24" i="5"/>
  <c r="BV24" i="5"/>
  <c r="BW24" i="5"/>
  <c r="BX24" i="5"/>
  <c r="BY24" i="5"/>
  <c r="BZ24" i="5"/>
  <c r="CA24" i="5"/>
  <c r="CB24" i="5"/>
  <c r="CC24" i="5"/>
  <c r="CD24" i="5"/>
  <c r="CE24" i="5"/>
  <c r="CF24" i="5"/>
  <c r="CG24" i="5"/>
  <c r="CH24" i="5"/>
  <c r="CI24" i="5"/>
  <c r="CJ24" i="5"/>
  <c r="CK24" i="5"/>
  <c r="CL24" i="5"/>
  <c r="CM24" i="5"/>
  <c r="CN24" i="5"/>
  <c r="CO24" i="5"/>
  <c r="CP24" i="5"/>
  <c r="CQ24" i="5"/>
  <c r="CR24" i="5"/>
  <c r="CS24" i="5"/>
  <c r="CT24" i="5"/>
  <c r="CU24" i="5"/>
  <c r="CV24" i="5"/>
  <c r="CW24" i="5"/>
  <c r="CX24" i="5"/>
  <c r="CY24" i="5"/>
  <c r="CZ24" i="5"/>
  <c r="BU25" i="5"/>
  <c r="BV25" i="5"/>
  <c r="BW25" i="5"/>
  <c r="BX25" i="5"/>
  <c r="BY25" i="5"/>
  <c r="BZ25" i="5"/>
  <c r="CA25" i="5"/>
  <c r="CB25" i="5"/>
  <c r="CC25" i="5"/>
  <c r="CD25" i="5"/>
  <c r="CE25" i="5"/>
  <c r="CF25" i="5"/>
  <c r="CG25" i="5"/>
  <c r="CH25" i="5"/>
  <c r="CI25" i="5"/>
  <c r="CJ25" i="5"/>
  <c r="CK25" i="5"/>
  <c r="CL25" i="5"/>
  <c r="CM25" i="5"/>
  <c r="CN25" i="5"/>
  <c r="CO25" i="5"/>
  <c r="CP25" i="5"/>
  <c r="CQ25" i="5"/>
  <c r="CR25" i="5"/>
  <c r="CS25" i="5"/>
  <c r="CT25" i="5"/>
  <c r="CU25" i="5"/>
  <c r="CV25" i="5"/>
  <c r="CW25" i="5"/>
  <c r="CX25" i="5"/>
  <c r="CY25" i="5"/>
  <c r="CZ25" i="5"/>
  <c r="BU26" i="5"/>
  <c r="BV26" i="5"/>
  <c r="BW26" i="5"/>
  <c r="BX26" i="5"/>
  <c r="BY26" i="5"/>
  <c r="BZ26" i="5"/>
  <c r="CA26" i="5"/>
  <c r="CB26" i="5"/>
  <c r="CC26" i="5"/>
  <c r="CD26" i="5"/>
  <c r="CE26" i="5"/>
  <c r="CF26" i="5"/>
  <c r="CG26" i="5"/>
  <c r="CH26" i="5"/>
  <c r="CI26" i="5"/>
  <c r="CJ26" i="5"/>
  <c r="CK26" i="5"/>
  <c r="CL26" i="5"/>
  <c r="CM26" i="5"/>
  <c r="CN26" i="5"/>
  <c r="CO26" i="5"/>
  <c r="CP26" i="5"/>
  <c r="CQ26" i="5"/>
  <c r="CR26" i="5"/>
  <c r="CS26" i="5"/>
  <c r="CT26" i="5"/>
  <c r="CU26" i="5"/>
  <c r="CV26" i="5"/>
  <c r="CW26" i="5"/>
  <c r="CX26" i="5"/>
  <c r="CY26" i="5"/>
  <c r="CZ26" i="5"/>
  <c r="BU27" i="5"/>
  <c r="BV27" i="5"/>
  <c r="BW27" i="5"/>
  <c r="BX27" i="5"/>
  <c r="BY27" i="5"/>
  <c r="BZ27" i="5"/>
  <c r="CA27" i="5"/>
  <c r="CB27" i="5"/>
  <c r="CC27" i="5"/>
  <c r="CD27" i="5"/>
  <c r="CE27" i="5"/>
  <c r="CF27" i="5"/>
  <c r="CG27" i="5"/>
  <c r="CH27" i="5"/>
  <c r="CI27" i="5"/>
  <c r="CJ27" i="5"/>
  <c r="CK27" i="5"/>
  <c r="CL27" i="5"/>
  <c r="CM27" i="5"/>
  <c r="CN27" i="5"/>
  <c r="CO27" i="5"/>
  <c r="CP27" i="5"/>
  <c r="CQ27" i="5"/>
  <c r="CR27" i="5"/>
  <c r="CS27" i="5"/>
  <c r="CT27" i="5"/>
  <c r="CU27" i="5"/>
  <c r="CV27" i="5"/>
  <c r="CW27" i="5"/>
  <c r="CX27" i="5"/>
  <c r="CY27" i="5"/>
  <c r="CZ27" i="5"/>
  <c r="BU28" i="5"/>
  <c r="BV28" i="5"/>
  <c r="BW28" i="5"/>
  <c r="BX28" i="5"/>
  <c r="BY28" i="5"/>
  <c r="BZ28" i="5"/>
  <c r="CA28" i="5"/>
  <c r="CB28" i="5"/>
  <c r="CC28" i="5"/>
  <c r="CD28" i="5"/>
  <c r="CE28" i="5"/>
  <c r="CF28" i="5"/>
  <c r="CG28" i="5"/>
  <c r="CH28" i="5"/>
  <c r="CI28" i="5"/>
  <c r="CJ28" i="5"/>
  <c r="CK28" i="5"/>
  <c r="CL28" i="5"/>
  <c r="CM28" i="5"/>
  <c r="CN28" i="5"/>
  <c r="CO28" i="5"/>
  <c r="CP28" i="5"/>
  <c r="CQ28" i="5"/>
  <c r="CR28" i="5"/>
  <c r="CS28" i="5"/>
  <c r="CT28" i="5"/>
  <c r="CU28" i="5"/>
  <c r="CV28" i="5"/>
  <c r="CW28" i="5"/>
  <c r="CX28" i="5"/>
  <c r="CY28" i="5"/>
  <c r="CZ28" i="5"/>
  <c r="BU29" i="5"/>
  <c r="BV29" i="5"/>
  <c r="BW29" i="5"/>
  <c r="BX29" i="5"/>
  <c r="BY29" i="5"/>
  <c r="BZ29" i="5"/>
  <c r="CA29" i="5"/>
  <c r="CB29" i="5"/>
  <c r="CC29" i="5"/>
  <c r="CD29" i="5"/>
  <c r="CE29" i="5"/>
  <c r="CF29" i="5"/>
  <c r="CG29" i="5"/>
  <c r="CH29" i="5"/>
  <c r="CI29" i="5"/>
  <c r="CJ29" i="5"/>
  <c r="CK29" i="5"/>
  <c r="CL29" i="5"/>
  <c r="CM29" i="5"/>
  <c r="CN29" i="5"/>
  <c r="CO29" i="5"/>
  <c r="CP29" i="5"/>
  <c r="CQ29" i="5"/>
  <c r="CR29" i="5"/>
  <c r="CS29" i="5"/>
  <c r="CT29" i="5"/>
  <c r="CU29" i="5"/>
  <c r="CV29" i="5"/>
  <c r="CW29" i="5"/>
  <c r="CX29" i="5"/>
  <c r="CY29" i="5"/>
  <c r="CZ29" i="5"/>
  <c r="BU30" i="5"/>
  <c r="BV30" i="5"/>
  <c r="BW30" i="5"/>
  <c r="BX30" i="5"/>
  <c r="BY30" i="5"/>
  <c r="BZ30" i="5"/>
  <c r="CA30" i="5"/>
  <c r="CB30" i="5"/>
  <c r="CC30" i="5"/>
  <c r="CD30" i="5"/>
  <c r="CE30" i="5"/>
  <c r="CF30" i="5"/>
  <c r="CG30" i="5"/>
  <c r="CH30" i="5"/>
  <c r="CI30" i="5"/>
  <c r="CJ30" i="5"/>
  <c r="CK30" i="5"/>
  <c r="CL30" i="5"/>
  <c r="CM30" i="5"/>
  <c r="CN30" i="5"/>
  <c r="CO30" i="5"/>
  <c r="CP30" i="5"/>
  <c r="CQ30" i="5"/>
  <c r="CR30" i="5"/>
  <c r="CS30" i="5"/>
  <c r="CT30" i="5"/>
  <c r="CU30" i="5"/>
  <c r="CV30" i="5"/>
  <c r="CW30" i="5"/>
  <c r="CX30" i="5"/>
  <c r="CY30" i="5"/>
  <c r="CZ30" i="5"/>
  <c r="BU31" i="5"/>
  <c r="BV31" i="5"/>
  <c r="BW31" i="5"/>
  <c r="BX31" i="5"/>
  <c r="BY31" i="5"/>
  <c r="BZ31" i="5"/>
  <c r="CA31" i="5"/>
  <c r="CB31" i="5"/>
  <c r="CC31" i="5"/>
  <c r="CD31" i="5"/>
  <c r="CE31" i="5"/>
  <c r="CF31" i="5"/>
  <c r="CG31" i="5"/>
  <c r="CH31" i="5"/>
  <c r="CI31" i="5"/>
  <c r="CJ31" i="5"/>
  <c r="CK31" i="5"/>
  <c r="CL31" i="5"/>
  <c r="CM31" i="5"/>
  <c r="CN31" i="5"/>
  <c r="CO31" i="5"/>
  <c r="CP31" i="5"/>
  <c r="CQ31" i="5"/>
  <c r="CR31" i="5"/>
  <c r="CS31" i="5"/>
  <c r="CT31" i="5"/>
  <c r="CU31" i="5"/>
  <c r="CV31" i="5"/>
  <c r="CW31" i="5"/>
  <c r="CX31" i="5"/>
  <c r="CY31" i="5"/>
  <c r="CZ31" i="5"/>
  <c r="BU32" i="5"/>
  <c r="BV32" i="5"/>
  <c r="BW32" i="5"/>
  <c r="BX32" i="5"/>
  <c r="BY32" i="5"/>
  <c r="BZ32" i="5"/>
  <c r="CA32" i="5"/>
  <c r="CB32" i="5"/>
  <c r="CC32" i="5"/>
  <c r="CD32" i="5"/>
  <c r="CE32" i="5"/>
  <c r="CF32" i="5"/>
  <c r="CG32" i="5"/>
  <c r="CH32" i="5"/>
  <c r="CI32" i="5"/>
  <c r="CJ32" i="5"/>
  <c r="CK32" i="5"/>
  <c r="CL32" i="5"/>
  <c r="CM32" i="5"/>
  <c r="CN32" i="5"/>
  <c r="CO32" i="5"/>
  <c r="CP32" i="5"/>
  <c r="CQ32" i="5"/>
  <c r="CR32" i="5"/>
  <c r="CS32" i="5"/>
  <c r="CT32" i="5"/>
  <c r="CU32" i="5"/>
  <c r="CV32" i="5"/>
  <c r="CW32" i="5"/>
  <c r="CX32" i="5"/>
  <c r="CY32" i="5"/>
  <c r="CZ32" i="5"/>
  <c r="BU33" i="5"/>
  <c r="BV33" i="5"/>
  <c r="BW33" i="5"/>
  <c r="BX33" i="5"/>
  <c r="BY33" i="5"/>
  <c r="BZ33" i="5"/>
  <c r="CA33" i="5"/>
  <c r="CB33" i="5"/>
  <c r="CC33" i="5"/>
  <c r="CD33" i="5"/>
  <c r="CE33" i="5"/>
  <c r="CF33" i="5"/>
  <c r="CG33" i="5"/>
  <c r="CH33" i="5"/>
  <c r="CI33" i="5"/>
  <c r="CJ33" i="5"/>
  <c r="CK33" i="5"/>
  <c r="CL33" i="5"/>
  <c r="CM33" i="5"/>
  <c r="CN33" i="5"/>
  <c r="CO33" i="5"/>
  <c r="CP33" i="5"/>
  <c r="CQ33" i="5"/>
  <c r="CR33" i="5"/>
  <c r="CS33" i="5"/>
  <c r="CT33" i="5"/>
  <c r="CU33" i="5"/>
  <c r="CV33" i="5"/>
  <c r="CW33" i="5"/>
  <c r="CX33" i="5"/>
  <c r="CY33" i="5"/>
  <c r="CZ33" i="5"/>
  <c r="BU34" i="5"/>
  <c r="BV34" i="5"/>
  <c r="BW34" i="5"/>
  <c r="BX34" i="5"/>
  <c r="BY34" i="5"/>
  <c r="BZ34" i="5"/>
  <c r="CA34" i="5"/>
  <c r="CB34" i="5"/>
  <c r="CC34" i="5"/>
  <c r="CD34" i="5"/>
  <c r="CE34" i="5"/>
  <c r="CF34" i="5"/>
  <c r="CG34" i="5"/>
  <c r="CH34" i="5"/>
  <c r="CI34" i="5"/>
  <c r="CJ34" i="5"/>
  <c r="CK34" i="5"/>
  <c r="CL34" i="5"/>
  <c r="CM34" i="5"/>
  <c r="CN34" i="5"/>
  <c r="CO34" i="5"/>
  <c r="CP34" i="5"/>
  <c r="CQ34" i="5"/>
  <c r="CR34" i="5"/>
  <c r="CS34" i="5"/>
  <c r="CT34" i="5"/>
  <c r="CU34" i="5"/>
  <c r="CV34" i="5"/>
  <c r="CW34" i="5"/>
  <c r="CX34" i="5"/>
  <c r="CY34" i="5"/>
  <c r="CZ34" i="5"/>
  <c r="BU35" i="5"/>
  <c r="BV35" i="5"/>
  <c r="BW35" i="5"/>
  <c r="BX35" i="5"/>
  <c r="BY35" i="5"/>
  <c r="BZ35" i="5"/>
  <c r="CA35" i="5"/>
  <c r="CB35" i="5"/>
  <c r="CC35" i="5"/>
  <c r="CD35" i="5"/>
  <c r="CE35" i="5"/>
  <c r="CF35" i="5"/>
  <c r="CG35" i="5"/>
  <c r="CH35" i="5"/>
  <c r="CI35" i="5"/>
  <c r="CJ35" i="5"/>
  <c r="CK35" i="5"/>
  <c r="CL35" i="5"/>
  <c r="CM35" i="5"/>
  <c r="CN35" i="5"/>
  <c r="CO35" i="5"/>
  <c r="CP35" i="5"/>
  <c r="CQ35" i="5"/>
  <c r="CR35" i="5"/>
  <c r="CS35" i="5"/>
  <c r="CT35" i="5"/>
  <c r="CU35" i="5"/>
  <c r="CV35" i="5"/>
  <c r="CW35" i="5"/>
  <c r="CX35" i="5"/>
  <c r="CY35" i="5"/>
  <c r="CZ35" i="5"/>
  <c r="BU36" i="5"/>
  <c r="BV36" i="5"/>
  <c r="BW36" i="5"/>
  <c r="BX36" i="5"/>
  <c r="BY36" i="5"/>
  <c r="BZ36" i="5"/>
  <c r="CA36" i="5"/>
  <c r="CB36" i="5"/>
  <c r="CC36" i="5"/>
  <c r="CD36" i="5"/>
  <c r="CE36" i="5"/>
  <c r="CF36" i="5"/>
  <c r="CG36" i="5"/>
  <c r="CH36" i="5"/>
  <c r="CI36" i="5"/>
  <c r="CJ36" i="5"/>
  <c r="CK36" i="5"/>
  <c r="CL36" i="5"/>
  <c r="CM36" i="5"/>
  <c r="CN36" i="5"/>
  <c r="CO36" i="5"/>
  <c r="CP36" i="5"/>
  <c r="CQ36" i="5"/>
  <c r="CR36" i="5"/>
  <c r="CS36" i="5"/>
  <c r="CT36" i="5"/>
  <c r="CU36" i="5"/>
  <c r="CV36" i="5"/>
  <c r="CW36" i="5"/>
  <c r="CX36" i="5"/>
  <c r="CY36" i="5"/>
  <c r="CZ36" i="5"/>
  <c r="BU37" i="5"/>
  <c r="BV37" i="5"/>
  <c r="BW37" i="5"/>
  <c r="BX37" i="5"/>
  <c r="BY37" i="5"/>
  <c r="BZ37" i="5"/>
  <c r="CA37" i="5"/>
  <c r="CB37" i="5"/>
  <c r="CC37" i="5"/>
  <c r="CD37" i="5"/>
  <c r="CE37" i="5"/>
  <c r="CF37" i="5"/>
  <c r="CG37" i="5"/>
  <c r="CH37" i="5"/>
  <c r="CI37" i="5"/>
  <c r="CJ37" i="5"/>
  <c r="CK37" i="5"/>
  <c r="CL37" i="5"/>
  <c r="CM37" i="5"/>
  <c r="CN37" i="5"/>
  <c r="CO37" i="5"/>
  <c r="CP37" i="5"/>
  <c r="CQ37" i="5"/>
  <c r="CR37" i="5"/>
  <c r="CS37" i="5"/>
  <c r="CT37" i="5"/>
  <c r="CU37" i="5"/>
  <c r="CV37" i="5"/>
  <c r="CW37" i="5"/>
  <c r="CX37" i="5"/>
  <c r="CY37" i="5"/>
  <c r="CZ37" i="5"/>
  <c r="BU38" i="5"/>
  <c r="BV38" i="5"/>
  <c r="BW38" i="5"/>
  <c r="BX38" i="5"/>
  <c r="BY38" i="5"/>
  <c r="BZ38" i="5"/>
  <c r="CA38" i="5"/>
  <c r="CB38" i="5"/>
  <c r="CC38" i="5"/>
  <c r="CD38" i="5"/>
  <c r="CE38" i="5"/>
  <c r="CF38" i="5"/>
  <c r="CG38" i="5"/>
  <c r="CH38" i="5"/>
  <c r="CI38" i="5"/>
  <c r="CJ38" i="5"/>
  <c r="CK38" i="5"/>
  <c r="CL38" i="5"/>
  <c r="CM38" i="5"/>
  <c r="CN38" i="5"/>
  <c r="CO38" i="5"/>
  <c r="CP38" i="5"/>
  <c r="CQ38" i="5"/>
  <c r="CR38" i="5"/>
  <c r="CS38" i="5"/>
  <c r="CT38" i="5"/>
  <c r="CU38" i="5"/>
  <c r="CV38" i="5"/>
  <c r="CW38" i="5"/>
  <c r="CX38" i="5"/>
  <c r="CY38" i="5"/>
  <c r="CZ38" i="5"/>
  <c r="BU39" i="5"/>
  <c r="BV39" i="5"/>
  <c r="BW39" i="5"/>
  <c r="BX39" i="5"/>
  <c r="BY39" i="5"/>
  <c r="BZ39" i="5"/>
  <c r="CA39" i="5"/>
  <c r="CB39" i="5"/>
  <c r="CC39" i="5"/>
  <c r="CD39" i="5"/>
  <c r="CE39" i="5"/>
  <c r="CF39" i="5"/>
  <c r="CG39" i="5"/>
  <c r="CH39" i="5"/>
  <c r="CI39" i="5"/>
  <c r="CJ39" i="5"/>
  <c r="CK39" i="5"/>
  <c r="CL39" i="5"/>
  <c r="CM39" i="5"/>
  <c r="CN39" i="5"/>
  <c r="CO39" i="5"/>
  <c r="CP39" i="5"/>
  <c r="CQ39" i="5"/>
  <c r="CR39" i="5"/>
  <c r="CS39" i="5"/>
  <c r="CT39" i="5"/>
  <c r="CU39" i="5"/>
  <c r="CV39" i="5"/>
  <c r="CW39" i="5"/>
  <c r="CX39" i="5"/>
  <c r="CY39" i="5"/>
  <c r="CZ39" i="5"/>
  <c r="BU40" i="5"/>
  <c r="BV40" i="5"/>
  <c r="BW40" i="5"/>
  <c r="BX40" i="5"/>
  <c r="BY40" i="5"/>
  <c r="BZ40" i="5"/>
  <c r="CA40" i="5"/>
  <c r="CB40" i="5"/>
  <c r="CC40" i="5"/>
  <c r="CD40" i="5"/>
  <c r="CE40" i="5"/>
  <c r="CF40" i="5"/>
  <c r="CG40" i="5"/>
  <c r="CH40" i="5"/>
  <c r="CI40" i="5"/>
  <c r="CJ40" i="5"/>
  <c r="CK40" i="5"/>
  <c r="CL40" i="5"/>
  <c r="CM40" i="5"/>
  <c r="CN40" i="5"/>
  <c r="CO40" i="5"/>
  <c r="CP40" i="5"/>
  <c r="CQ40" i="5"/>
  <c r="CR40" i="5"/>
  <c r="CS40" i="5"/>
  <c r="CT40" i="5"/>
  <c r="CU40" i="5"/>
  <c r="CV40" i="5"/>
  <c r="CW40" i="5"/>
  <c r="CX40" i="5"/>
  <c r="CY40" i="5"/>
  <c r="CZ40" i="5"/>
  <c r="BU41" i="5"/>
  <c r="BV41" i="5"/>
  <c r="BW41" i="5"/>
  <c r="BX41" i="5"/>
  <c r="BY41" i="5"/>
  <c r="BZ41" i="5"/>
  <c r="CA41" i="5"/>
  <c r="CB41" i="5"/>
  <c r="CC41" i="5"/>
  <c r="CD41" i="5"/>
  <c r="CE41" i="5"/>
  <c r="CF41" i="5"/>
  <c r="CG41" i="5"/>
  <c r="CH41" i="5"/>
  <c r="CI41" i="5"/>
  <c r="CJ41" i="5"/>
  <c r="CK41" i="5"/>
  <c r="CL41" i="5"/>
  <c r="CM41" i="5"/>
  <c r="CN41" i="5"/>
  <c r="CO41" i="5"/>
  <c r="CP41" i="5"/>
  <c r="CQ41" i="5"/>
  <c r="CR41" i="5"/>
  <c r="CS41" i="5"/>
  <c r="CT41" i="5"/>
  <c r="CU41" i="5"/>
  <c r="CV41" i="5"/>
  <c r="CW41" i="5"/>
  <c r="CX41" i="5"/>
  <c r="CY41" i="5"/>
  <c r="CZ41" i="5"/>
  <c r="BU42" i="5"/>
  <c r="BV42" i="5"/>
  <c r="BW42" i="5"/>
  <c r="BX42" i="5"/>
  <c r="BY42" i="5"/>
  <c r="BZ42" i="5"/>
  <c r="CA42" i="5"/>
  <c r="CB42" i="5"/>
  <c r="CC42" i="5"/>
  <c r="CD42" i="5"/>
  <c r="CE42" i="5"/>
  <c r="CF42" i="5"/>
  <c r="CG42" i="5"/>
  <c r="CH42" i="5"/>
  <c r="CI42" i="5"/>
  <c r="CJ42" i="5"/>
  <c r="CK42" i="5"/>
  <c r="CL42" i="5"/>
  <c r="CM42" i="5"/>
  <c r="CN42" i="5"/>
  <c r="CO42" i="5"/>
  <c r="CP42" i="5"/>
  <c r="CQ42" i="5"/>
  <c r="CR42" i="5"/>
  <c r="CS42" i="5"/>
  <c r="CT42" i="5"/>
  <c r="CU42" i="5"/>
  <c r="CV42" i="5"/>
  <c r="CW42" i="5"/>
  <c r="CX42" i="5"/>
  <c r="CY42" i="5"/>
  <c r="CZ42" i="5"/>
  <c r="BU43" i="5"/>
  <c r="BV43" i="5"/>
  <c r="BW43" i="5"/>
  <c r="BX43" i="5"/>
  <c r="BY43" i="5"/>
  <c r="BZ43" i="5"/>
  <c r="CA43" i="5"/>
  <c r="CB43" i="5"/>
  <c r="CC43" i="5"/>
  <c r="CD43" i="5"/>
  <c r="CE43" i="5"/>
  <c r="CF43" i="5"/>
  <c r="CG43" i="5"/>
  <c r="CH43" i="5"/>
  <c r="CI43" i="5"/>
  <c r="CJ43" i="5"/>
  <c r="CK43" i="5"/>
  <c r="CL43" i="5"/>
  <c r="CM43" i="5"/>
  <c r="CN43" i="5"/>
  <c r="CO43" i="5"/>
  <c r="CP43" i="5"/>
  <c r="CQ43" i="5"/>
  <c r="CR43" i="5"/>
  <c r="CS43" i="5"/>
  <c r="CT43" i="5"/>
  <c r="CU43" i="5"/>
  <c r="CV43" i="5"/>
  <c r="CW43" i="5"/>
  <c r="CX43" i="5"/>
  <c r="CY43" i="5"/>
  <c r="CZ43" i="5"/>
  <c r="BU44" i="5"/>
  <c r="BV44" i="5"/>
  <c r="BW44" i="5"/>
  <c r="BX44" i="5"/>
  <c r="BY44" i="5"/>
  <c r="BZ44" i="5"/>
  <c r="CA44" i="5"/>
  <c r="CB44" i="5"/>
  <c r="CC44" i="5"/>
  <c r="CD44" i="5"/>
  <c r="CE44" i="5"/>
  <c r="CF44" i="5"/>
  <c r="CG44" i="5"/>
  <c r="CH44" i="5"/>
  <c r="CI44" i="5"/>
  <c r="CJ44" i="5"/>
  <c r="CK44" i="5"/>
  <c r="CL44" i="5"/>
  <c r="CM44" i="5"/>
  <c r="CN44" i="5"/>
  <c r="CO44" i="5"/>
  <c r="CP44" i="5"/>
  <c r="CQ44" i="5"/>
  <c r="CR44" i="5"/>
  <c r="CS44" i="5"/>
  <c r="CT44" i="5"/>
  <c r="CU44" i="5"/>
  <c r="CV44" i="5"/>
  <c r="CW44" i="5"/>
  <c r="CX44" i="5"/>
  <c r="CY44" i="5"/>
  <c r="CZ44" i="5"/>
  <c r="BU45" i="5"/>
  <c r="BV45" i="5"/>
  <c r="BW45" i="5"/>
  <c r="BX45" i="5"/>
  <c r="BY45" i="5"/>
  <c r="BZ45" i="5"/>
  <c r="CA45" i="5"/>
  <c r="CB45" i="5"/>
  <c r="CC45" i="5"/>
  <c r="CD45" i="5"/>
  <c r="CE45" i="5"/>
  <c r="CF45" i="5"/>
  <c r="CG45" i="5"/>
  <c r="CH45" i="5"/>
  <c r="CI45" i="5"/>
  <c r="CJ45" i="5"/>
  <c r="CK45" i="5"/>
  <c r="CL45" i="5"/>
  <c r="CM45" i="5"/>
  <c r="CN45" i="5"/>
  <c r="CO45" i="5"/>
  <c r="CP45" i="5"/>
  <c r="CQ45" i="5"/>
  <c r="CR45" i="5"/>
  <c r="CS45" i="5"/>
  <c r="CT45" i="5"/>
  <c r="CU45" i="5"/>
  <c r="CV45" i="5"/>
  <c r="CW45" i="5"/>
  <c r="CX45" i="5"/>
  <c r="CY45" i="5"/>
  <c r="CZ45" i="5"/>
  <c r="BU46" i="5"/>
  <c r="BV46" i="5"/>
  <c r="BW46" i="5"/>
  <c r="BX46" i="5"/>
  <c r="BY46" i="5"/>
  <c r="BZ46" i="5"/>
  <c r="CA46" i="5"/>
  <c r="CB46" i="5"/>
  <c r="CC46" i="5"/>
  <c r="CD46" i="5"/>
  <c r="CE46" i="5"/>
  <c r="CF46" i="5"/>
  <c r="CG46" i="5"/>
  <c r="CH46" i="5"/>
  <c r="CI46" i="5"/>
  <c r="CJ46" i="5"/>
  <c r="CK46" i="5"/>
  <c r="CL46" i="5"/>
  <c r="CM46" i="5"/>
  <c r="CN46" i="5"/>
  <c r="CO46" i="5"/>
  <c r="CP46" i="5"/>
  <c r="CQ46" i="5"/>
  <c r="CR46" i="5"/>
  <c r="CS46" i="5"/>
  <c r="CT46" i="5"/>
  <c r="CU46" i="5"/>
  <c r="CV46" i="5"/>
  <c r="CW46" i="5"/>
  <c r="CX46" i="5"/>
  <c r="CY46" i="5"/>
  <c r="CZ46" i="5"/>
  <c r="BU47" i="5"/>
  <c r="BV47" i="5"/>
  <c r="BW47" i="5"/>
  <c r="BX47" i="5"/>
  <c r="BY47" i="5"/>
  <c r="BZ47" i="5"/>
  <c r="CA47" i="5"/>
  <c r="CB47" i="5"/>
  <c r="CC47" i="5"/>
  <c r="CD47" i="5"/>
  <c r="CE47" i="5"/>
  <c r="CF47" i="5"/>
  <c r="CG47" i="5"/>
  <c r="CH47" i="5"/>
  <c r="CI47" i="5"/>
  <c r="CJ47" i="5"/>
  <c r="CK47" i="5"/>
  <c r="CL47" i="5"/>
  <c r="CM47" i="5"/>
  <c r="CN47" i="5"/>
  <c r="CO47" i="5"/>
  <c r="CP47" i="5"/>
  <c r="CQ47" i="5"/>
  <c r="CR47" i="5"/>
  <c r="CS47" i="5"/>
  <c r="CT47" i="5"/>
  <c r="CU47" i="5"/>
  <c r="CV47" i="5"/>
  <c r="CW47" i="5"/>
  <c r="CX47" i="5"/>
  <c r="CY47" i="5"/>
  <c r="CZ47" i="5"/>
  <c r="BU48" i="5"/>
  <c r="BV48" i="5"/>
  <c r="BW48" i="5"/>
  <c r="BX48" i="5"/>
  <c r="BY48" i="5"/>
  <c r="BZ48" i="5"/>
  <c r="CA48" i="5"/>
  <c r="CB48" i="5"/>
  <c r="CC48" i="5"/>
  <c r="CD48" i="5"/>
  <c r="CE48" i="5"/>
  <c r="CF48" i="5"/>
  <c r="CG48" i="5"/>
  <c r="CH48" i="5"/>
  <c r="CI48" i="5"/>
  <c r="CJ48" i="5"/>
  <c r="CK48" i="5"/>
  <c r="CL48" i="5"/>
  <c r="CM48" i="5"/>
  <c r="CN48" i="5"/>
  <c r="CO48" i="5"/>
  <c r="CP48" i="5"/>
  <c r="CQ48" i="5"/>
  <c r="CR48" i="5"/>
  <c r="CS48" i="5"/>
  <c r="CT48" i="5"/>
  <c r="CU48" i="5"/>
  <c r="CV48" i="5"/>
  <c r="CW48" i="5"/>
  <c r="CX48" i="5"/>
  <c r="CY48" i="5"/>
  <c r="CZ48" i="5"/>
  <c r="E5" i="5"/>
  <c r="AO41" i="2"/>
  <c r="AP41" i="2"/>
  <c r="AO42" i="2"/>
  <c r="AP42" i="2"/>
  <c r="AO43" i="2"/>
  <c r="AP43" i="2"/>
  <c r="AO44" i="2"/>
  <c r="AP44" i="2"/>
  <c r="AO45" i="2"/>
  <c r="AP45" i="2"/>
  <c r="AO46" i="2"/>
  <c r="AP46" i="2"/>
  <c r="AO47" i="2"/>
  <c r="AP47" i="2"/>
  <c r="AO48" i="2"/>
  <c r="AP48" i="2"/>
  <c r="AO28" i="2"/>
  <c r="AP3" i="2"/>
  <c r="AP4" i="2"/>
  <c r="AP5" i="2"/>
  <c r="AP6" i="2"/>
  <c r="AP8" i="2"/>
  <c r="AP9" i="2"/>
  <c r="AP10" i="2"/>
  <c r="AP11" i="2"/>
  <c r="AP12" i="2"/>
  <c r="AP14" i="2"/>
  <c r="AP15" i="2"/>
  <c r="AP16" i="2"/>
  <c r="AP17" i="2"/>
  <c r="AP18" i="2"/>
  <c r="AP19" i="2"/>
  <c r="AP20" i="2"/>
  <c r="AP21" i="2"/>
  <c r="AP22" i="2"/>
  <c r="AP23" i="2"/>
  <c r="AP24" i="2"/>
  <c r="AP25" i="2"/>
  <c r="AP26" i="2"/>
  <c r="AP27" i="2"/>
  <c r="AP28" i="2"/>
  <c r="AP29" i="2"/>
  <c r="AP30" i="2"/>
  <c r="AP31" i="2"/>
  <c r="AP32" i="2"/>
  <c r="AP33" i="2"/>
  <c r="AP34" i="2"/>
  <c r="AP35" i="2"/>
  <c r="AP36" i="2"/>
  <c r="AP2" i="2"/>
  <c r="AO3" i="2"/>
  <c r="AO4" i="2"/>
  <c r="AO5" i="2"/>
  <c r="AO6" i="2"/>
  <c r="AO7" i="2"/>
  <c r="AO8" i="2"/>
  <c r="AO9" i="2"/>
  <c r="AO10" i="2"/>
  <c r="AO11" i="2"/>
  <c r="AO12" i="2"/>
  <c r="AO13" i="2"/>
  <c r="AO14" i="2"/>
  <c r="AO15" i="2"/>
  <c r="AO16" i="2"/>
  <c r="AO17" i="2"/>
  <c r="AO18" i="2"/>
  <c r="AO19" i="2"/>
  <c r="AO20" i="2"/>
  <c r="AO21" i="2"/>
  <c r="AO22" i="2"/>
  <c r="AO23" i="2"/>
  <c r="AO24" i="2"/>
  <c r="AO25" i="2"/>
  <c r="AO26" i="2"/>
  <c r="AO27" i="2"/>
  <c r="AO29" i="2"/>
  <c r="AO30" i="2"/>
  <c r="AO31" i="2"/>
  <c r="AO32" i="2"/>
  <c r="AO33" i="2"/>
  <c r="AO34" i="2"/>
  <c r="AO35" i="2"/>
  <c r="AO36" i="2"/>
  <c r="AO2" i="2"/>
  <c r="AL19" i="2"/>
  <c r="AL10" i="2"/>
  <c r="AM45" i="2"/>
  <c r="AJ3" i="2"/>
  <c r="AK3" i="2"/>
  <c r="AL3" i="2"/>
  <c r="AM3" i="2"/>
  <c r="AJ4" i="2"/>
  <c r="AK4" i="2"/>
  <c r="AL4" i="2"/>
  <c r="AM4" i="2"/>
  <c r="AJ5" i="2"/>
  <c r="AK5" i="2"/>
  <c r="AL5" i="2"/>
  <c r="AM5" i="2"/>
  <c r="AJ6" i="2"/>
  <c r="AK6" i="2"/>
  <c r="AL6" i="2"/>
  <c r="AM6" i="2"/>
  <c r="AJ7" i="2"/>
  <c r="AK7" i="2"/>
  <c r="AL7" i="2"/>
  <c r="AP7" i="2" s="1"/>
  <c r="AM7" i="2"/>
  <c r="AJ8" i="2"/>
  <c r="AK8" i="2"/>
  <c r="AL8" i="2"/>
  <c r="AM8" i="2"/>
  <c r="AJ9" i="2"/>
  <c r="AK9" i="2"/>
  <c r="AL9" i="2"/>
  <c r="AM9" i="2"/>
  <c r="AJ10" i="2"/>
  <c r="AK10" i="2"/>
  <c r="AM10" i="2"/>
  <c r="AJ11" i="2"/>
  <c r="AK11" i="2"/>
  <c r="AL11" i="2"/>
  <c r="AM11" i="2"/>
  <c r="AJ12" i="2"/>
  <c r="AK12" i="2"/>
  <c r="AL12" i="2"/>
  <c r="AM12" i="2"/>
  <c r="AJ13" i="2"/>
  <c r="AK13" i="2"/>
  <c r="AL13" i="2"/>
  <c r="AP13" i="2" s="1"/>
  <c r="AM13" i="2"/>
  <c r="AJ14" i="2"/>
  <c r="AK14" i="2"/>
  <c r="AL14" i="2"/>
  <c r="AM14" i="2"/>
  <c r="AJ15" i="2"/>
  <c r="AK15" i="2"/>
  <c r="AL15" i="2"/>
  <c r="AM15" i="2"/>
  <c r="AJ16" i="2"/>
  <c r="AK16" i="2"/>
  <c r="AL16" i="2"/>
  <c r="AM16" i="2"/>
  <c r="AJ17" i="2"/>
  <c r="AK17" i="2"/>
  <c r="AL17" i="2"/>
  <c r="AM17" i="2"/>
  <c r="AJ18" i="2"/>
  <c r="AK18" i="2"/>
  <c r="AL18" i="2"/>
  <c r="AM18" i="2"/>
  <c r="AJ19" i="2"/>
  <c r="AK19" i="2"/>
  <c r="AM19" i="2"/>
  <c r="AJ20" i="2"/>
  <c r="AK20" i="2"/>
  <c r="AL20" i="2"/>
  <c r="AM20" i="2"/>
  <c r="AJ21" i="2"/>
  <c r="AK21" i="2"/>
  <c r="AL21" i="2"/>
  <c r="AM21" i="2"/>
  <c r="AJ22" i="2"/>
  <c r="AK22" i="2"/>
  <c r="AL22" i="2"/>
  <c r="AM22" i="2"/>
  <c r="AJ23" i="2"/>
  <c r="AK23" i="2"/>
  <c r="AL23" i="2"/>
  <c r="AM23" i="2"/>
  <c r="AJ24" i="2"/>
  <c r="AK24" i="2"/>
  <c r="AL24" i="2"/>
  <c r="AM24" i="2"/>
  <c r="AJ25" i="2"/>
  <c r="AK25" i="2"/>
  <c r="AL25" i="2"/>
  <c r="AM25" i="2"/>
  <c r="AJ26" i="2"/>
  <c r="AK26" i="2"/>
  <c r="AL26" i="2"/>
  <c r="AM26" i="2"/>
  <c r="AJ27" i="2"/>
  <c r="AK27" i="2"/>
  <c r="AL27" i="2"/>
  <c r="AM27" i="2"/>
  <c r="AJ28" i="2"/>
  <c r="AK28" i="2"/>
  <c r="AL28" i="2"/>
  <c r="AM28" i="2"/>
  <c r="AJ29" i="2"/>
  <c r="AK29" i="2"/>
  <c r="AL29" i="2"/>
  <c r="AM29" i="2"/>
  <c r="AJ30" i="2"/>
  <c r="AK30" i="2"/>
  <c r="AL30" i="2"/>
  <c r="AM30" i="2"/>
  <c r="AJ31" i="2"/>
  <c r="AK31" i="2"/>
  <c r="AL31" i="2"/>
  <c r="AM31" i="2"/>
  <c r="AJ32" i="2"/>
  <c r="AK32" i="2"/>
  <c r="AL32" i="2"/>
  <c r="AM32" i="2"/>
  <c r="AJ33" i="2"/>
  <c r="AK33" i="2"/>
  <c r="AL33" i="2"/>
  <c r="AM33" i="2"/>
  <c r="AJ34" i="2"/>
  <c r="AK34" i="2"/>
  <c r="AL34" i="2"/>
  <c r="AM34" i="2"/>
  <c r="AJ35" i="2"/>
  <c r="AK35" i="2"/>
  <c r="AL35" i="2"/>
  <c r="AM35" i="2"/>
  <c r="AJ36" i="2"/>
  <c r="AK36" i="2"/>
  <c r="AL36" i="2"/>
  <c r="AM36" i="2"/>
  <c r="AJ41" i="2"/>
  <c r="AK41" i="2"/>
  <c r="AL41" i="2"/>
  <c r="AM41" i="2"/>
  <c r="AJ42" i="2"/>
  <c r="AK42" i="2"/>
  <c r="AL42" i="2"/>
  <c r="AM42" i="2"/>
  <c r="AJ43" i="2"/>
  <c r="AK43" i="2"/>
  <c r="AL43" i="2"/>
  <c r="AM43" i="2"/>
  <c r="AJ44" i="2"/>
  <c r="AK44" i="2"/>
  <c r="AL44" i="2"/>
  <c r="AM44" i="2"/>
  <c r="AJ45" i="2"/>
  <c r="AK45" i="2"/>
  <c r="AL45" i="2"/>
  <c r="AJ46" i="2"/>
  <c r="AK46" i="2"/>
  <c r="AL46" i="2"/>
  <c r="AM46" i="2"/>
  <c r="AJ47" i="2"/>
  <c r="AK47" i="2"/>
  <c r="AL47" i="2"/>
  <c r="AM47" i="2"/>
  <c r="AJ48" i="2"/>
  <c r="AK48" i="2"/>
  <c r="AL48" i="2"/>
  <c r="AM48" i="2"/>
  <c r="AM2" i="2"/>
  <c r="AL2" i="2"/>
  <c r="AK2" i="2"/>
  <c r="AJ2" i="2"/>
  <c r="F38" i="5" l="1"/>
  <c r="F12" i="5"/>
  <c r="D38" i="5"/>
  <c r="D30" i="5"/>
  <c r="F6" i="5"/>
  <c r="F4" i="5"/>
  <c r="D20" i="5"/>
  <c r="F23" i="5"/>
  <c r="F21" i="5"/>
  <c r="D48" i="5"/>
  <c r="F30" i="5"/>
  <c r="F13" i="5"/>
  <c r="F5" i="5"/>
  <c r="F2" i="5"/>
  <c r="D47" i="5"/>
  <c r="D37" i="5"/>
  <c r="D29" i="5"/>
  <c r="D17" i="5"/>
  <c r="D7" i="5"/>
  <c r="F48" i="5"/>
  <c r="F37" i="5"/>
  <c r="F29" i="5"/>
  <c r="F20" i="5"/>
  <c r="F47" i="5"/>
  <c r="D46" i="5"/>
  <c r="D45" i="5"/>
  <c r="D43" i="5"/>
  <c r="D41" i="5"/>
  <c r="D39" i="5"/>
  <c r="D36" i="5"/>
  <c r="D35" i="5"/>
  <c r="D33" i="5"/>
  <c r="D32" i="5"/>
  <c r="D31" i="5"/>
  <c r="D28" i="5"/>
  <c r="D27" i="5"/>
  <c r="D25" i="5"/>
  <c r="D24" i="5"/>
  <c r="D23" i="5"/>
  <c r="D22" i="5"/>
  <c r="D21" i="5"/>
  <c r="D16" i="5"/>
  <c r="D15" i="5"/>
  <c r="D14" i="5"/>
  <c r="D13" i="5"/>
  <c r="D12" i="5"/>
  <c r="D11" i="5"/>
  <c r="D8" i="5"/>
  <c r="D6" i="5"/>
  <c r="D5" i="5"/>
  <c r="D4" i="5"/>
  <c r="D3" i="5"/>
  <c r="D2" i="5"/>
  <c r="E46" i="5"/>
  <c r="E45" i="5"/>
  <c r="E37" i="5"/>
  <c r="E29" i="5"/>
  <c r="E21" i="5"/>
  <c r="E13" i="5"/>
  <c r="E2" i="5"/>
  <c r="F44" i="5"/>
  <c r="F15" i="5"/>
  <c r="F45" i="5"/>
  <c r="D44" i="5"/>
  <c r="D34" i="5"/>
  <c r="F22" i="5"/>
  <c r="F11" i="5"/>
  <c r="F3" i="5"/>
  <c r="F46" i="5"/>
  <c r="D40" i="5"/>
  <c r="D19" i="5"/>
  <c r="F39" i="5"/>
  <c r="F27" i="5"/>
  <c r="F43" i="5"/>
  <c r="F31" i="5"/>
  <c r="F19" i="5"/>
  <c r="F36" i="5"/>
  <c r="F28" i="5"/>
  <c r="F14" i="5"/>
  <c r="F8" i="5"/>
  <c r="F35" i="5"/>
  <c r="E47" i="5"/>
  <c r="E31" i="5"/>
  <c r="E23" i="5"/>
  <c r="E39" i="5"/>
  <c r="E15" i="5"/>
  <c r="E7" i="5"/>
  <c r="E43" i="5"/>
  <c r="E27" i="5"/>
  <c r="E19" i="5"/>
  <c r="E12" i="5"/>
  <c r="E11" i="5"/>
  <c r="E3" i="5"/>
  <c r="E44" i="5"/>
  <c r="E36" i="5"/>
  <c r="E28" i="5"/>
  <c r="E20" i="5"/>
  <c r="E4" i="5"/>
  <c r="F33" i="5"/>
  <c r="F25" i="5"/>
  <c r="F17" i="5"/>
  <c r="F40" i="5"/>
  <c r="F9" i="5"/>
  <c r="F41" i="5"/>
  <c r="F32" i="5"/>
  <c r="F24" i="5"/>
  <c r="F16" i="5"/>
  <c r="F7" i="5"/>
  <c r="F18" i="5"/>
  <c r="F34" i="5"/>
  <c r="F42" i="5"/>
  <c r="F10" i="5"/>
  <c r="F26" i="5"/>
  <c r="E9" i="5"/>
  <c r="E48" i="5"/>
  <c r="E41" i="5"/>
  <c r="E40" i="5"/>
  <c r="E8" i="5"/>
  <c r="E17" i="5"/>
  <c r="E25" i="5"/>
  <c r="E32" i="5"/>
  <c r="E22" i="5"/>
  <c r="E30" i="5"/>
  <c r="E38" i="5"/>
  <c r="E6" i="5"/>
  <c r="E14" i="5"/>
  <c r="E34" i="5"/>
  <c r="E26" i="5"/>
  <c r="E18" i="5"/>
  <c r="E10" i="5"/>
  <c r="E42" i="5"/>
  <c r="E16" i="5"/>
  <c r="E24" i="5"/>
  <c r="E33" i="5"/>
  <c r="D26" i="5"/>
  <c r="D18" i="5"/>
  <c r="D10" i="5"/>
  <c r="D42" i="5"/>
</calcChain>
</file>

<file path=xl/sharedStrings.xml><?xml version="1.0" encoding="utf-8"?>
<sst xmlns="http://schemas.openxmlformats.org/spreadsheetml/2006/main" count="561" uniqueCount="308">
  <si>
    <t>Submitter</t>
  </si>
  <si>
    <t>5. Goals</t>
  </si>
  <si>
    <t>6. Need for a market</t>
  </si>
  <si>
    <t>12. Transition</t>
  </si>
  <si>
    <t>13. Workplan</t>
  </si>
  <si>
    <t>7. Operational coordination</t>
  </si>
  <si>
    <t>8. Risk management</t>
  </si>
  <si>
    <t>10. Competition</t>
  </si>
  <si>
    <t>11. Public confidence</t>
  </si>
  <si>
    <t>Other</t>
  </si>
  <si>
    <t>1,2,3</t>
  </si>
  <si>
    <t>4,5,6</t>
  </si>
  <si>
    <t>7,8,9</t>
  </si>
  <si>
    <t>10,11,12</t>
  </si>
  <si>
    <t>13,14,15</t>
  </si>
  <si>
    <t>16,17</t>
  </si>
  <si>
    <t>B    B    B    B</t>
  </si>
  <si>
    <t>R   R   R</t>
  </si>
  <si>
    <t>Code</t>
  </si>
  <si>
    <t>Name</t>
  </si>
  <si>
    <t>MDAG status</t>
  </si>
  <si>
    <t>A1</t>
  </si>
  <si>
    <t>A2</t>
  </si>
  <si>
    <t>A3</t>
  </si>
  <si>
    <t>A4</t>
  </si>
  <si>
    <t>A5</t>
  </si>
  <si>
    <t>A6</t>
  </si>
  <si>
    <t>A7</t>
  </si>
  <si>
    <t>A8</t>
  </si>
  <si>
    <t>A9</t>
  </si>
  <si>
    <t>A10</t>
  </si>
  <si>
    <t>Improve short-term forecasts of wind, solar, and demand</t>
  </si>
  <si>
    <t>Strengthen governance for next phase of FSR Project</t>
  </si>
  <si>
    <t>Update shortage price values</t>
  </si>
  <si>
    <t>New reserve product to cover sudden reduction from intermittent sources</t>
  </si>
  <si>
    <t>Offer price reductions after gate closure</t>
  </si>
  <si>
    <t xml:space="preserve">Investigate + develop ahead market </t>
  </si>
  <si>
    <t>Remove UTS over-ride of trading conduct provisions</t>
  </si>
  <si>
    <t>Negative offers/prices</t>
  </si>
  <si>
    <t>Centralised commitment based on complex offers</t>
  </si>
  <si>
    <t>Warming contracts</t>
  </si>
  <si>
    <t>Greater transparency of hedge info (esp non-base load) covering offers, bids + agreed prices</t>
  </si>
  <si>
    <t>B2</t>
  </si>
  <si>
    <t>Market-making for longer dated futures (for price discovery)</t>
  </si>
  <si>
    <t>B3</t>
  </si>
  <si>
    <t>Publish aggregated information on pipeline of new developments, energy and capacity adequacy</t>
  </si>
  <si>
    <t>B4</t>
  </si>
  <si>
    <t>Enhance stress testing regime</t>
  </si>
  <si>
    <t>B5</t>
  </si>
  <si>
    <t>Develop standardised ‘shape’ product(s)</t>
  </si>
  <si>
    <t>Develop flexibility access code (non-price elements)</t>
  </si>
  <si>
    <t>Extend trading conduct rules to hedge market</t>
  </si>
  <si>
    <t>Market making in caps or other shaped products</t>
  </si>
  <si>
    <t>B9</t>
  </si>
  <si>
    <t>Capacity mechanisms</t>
  </si>
  <si>
    <t>B10</t>
  </si>
  <si>
    <t>Strategic reserve</t>
  </si>
  <si>
    <t>C1</t>
  </si>
  <si>
    <t>Monitor provision + uptake of DSF-rewarding tariffs (incl automation)</t>
  </si>
  <si>
    <t>C2</t>
  </si>
  <si>
    <t xml:space="preserve">Sunset profiling if smart meters in place </t>
  </si>
  <si>
    <t>C3</t>
  </si>
  <si>
    <t>Require retailers to offer DSF tariffs</t>
  </si>
  <si>
    <t>C4</t>
  </si>
  <si>
    <t>Develop standardised shape-related hedge products to reward DSF</t>
  </si>
  <si>
    <t>C5</t>
  </si>
  <si>
    <t>Provide significant funding for pilots/trials to kick-start dynamic tariff use</t>
  </si>
  <si>
    <t>C6</t>
  </si>
  <si>
    <t>Use Customer Compensation Scheme to reward DSF</t>
  </si>
  <si>
    <t>C7</t>
  </si>
  <si>
    <t>Negawatt scheme for wholesale market</t>
  </si>
  <si>
    <t>C8</t>
  </si>
  <si>
    <t>FSR – improve DSF visibility and remove Code barriers</t>
  </si>
  <si>
    <t>C9</t>
  </si>
  <si>
    <t>FSR - accelerate new ancillary services for DSF uptake</t>
  </si>
  <si>
    <t>C10</t>
  </si>
  <si>
    <t>Procurement process for high-scarcity DSF (RERT)</t>
  </si>
  <si>
    <t>C11</t>
  </si>
  <si>
    <t>Ensure distribution pricing reflects network needs</t>
  </si>
  <si>
    <t>C12</t>
  </si>
  <si>
    <t>Investigate extending LMP into distribution networks</t>
  </si>
  <si>
    <t>C13</t>
  </si>
  <si>
    <t xml:space="preserve">Provide info to help large users with upcoming DSF investment decisions </t>
  </si>
  <si>
    <t>C14</t>
  </si>
  <si>
    <t>Provide info to help domestic customers with DSF decisions</t>
  </si>
  <si>
    <t>D1</t>
  </si>
  <si>
    <t>Develop dashboard of competition indicators for flexibility segment of wholesale market</t>
  </si>
  <si>
    <t>D2 (=B1)</t>
  </si>
  <si>
    <t>D3 (=B6)</t>
  </si>
  <si>
    <t>D4 (=B7)</t>
  </si>
  <si>
    <t>Extend trading conduct rules for hedge market</t>
  </si>
  <si>
    <t>D5 (=B8)</t>
  </si>
  <si>
    <t>D6</t>
  </si>
  <si>
    <t>Physical disaggregation of flexible generation base</t>
  </si>
  <si>
    <t>D7</t>
  </si>
  <si>
    <t>Virtual disaggregation of flexible generation base</t>
  </si>
  <si>
    <t>D8</t>
  </si>
  <si>
    <t>Price caps applied in the electricity spot market</t>
  </si>
  <si>
    <t>E1</t>
  </si>
  <si>
    <t>Structured information programme for wider stakeholders</t>
  </si>
  <si>
    <t>E2</t>
  </si>
  <si>
    <t>Regular briefings for Ministers and officials on current and expected conditions</t>
  </si>
  <si>
    <t>E3</t>
  </si>
  <si>
    <t>Increase inter-change with international experts</t>
  </si>
  <si>
    <t>E4</t>
  </si>
  <si>
    <t xml:space="preserve">Enhance monitoring with more autonomy </t>
  </si>
  <si>
    <t>E5</t>
  </si>
  <si>
    <t>Periodic warrant of fitness review for independent regulatory agencies</t>
  </si>
  <si>
    <t>B1 (=D2)</t>
  </si>
  <si>
    <t>B6 (=D3)</t>
  </si>
  <si>
    <t>B7 (=D4)</t>
  </si>
  <si>
    <t>B8 (=D5)</t>
  </si>
  <si>
    <t>Energy Resources Aotearoa</t>
  </si>
  <si>
    <t>Meridian</t>
  </si>
  <si>
    <t>Neil Walbran Consulting</t>
  </si>
  <si>
    <t>Haast and Independent Retailers</t>
  </si>
  <si>
    <r>
      <rPr>
        <sz val="9"/>
        <color rgb="FFFF0000"/>
        <rFont val="Calibri"/>
        <family val="2"/>
        <scheme val="minor"/>
      </rPr>
      <t>Support market-based solutions</t>
    </r>
    <r>
      <rPr>
        <sz val="9"/>
        <color theme="1"/>
        <rFont val="Calibri"/>
        <family val="2"/>
        <scheme val="minor"/>
      </rPr>
      <t xml:space="preserve">
"we support measures that reduce barriers (informational, etc) to active participation in competitive market-based solutions. More stringent interventions – such as requiring retailers to provide incentive tariffs for DSF (option C3), or virtual disaggregation of flexible generation (option D7) – should be pursued only once they meet a high evidentiary threshold for both a problem and the merits of the solution. We caution against the mere floating of potential significant interventions could have a chilling effect on investment."</t>
    </r>
  </si>
  <si>
    <r>
      <rPr>
        <sz val="9"/>
        <color rgb="FFFF0000"/>
        <rFont val="Calibri"/>
        <family val="2"/>
        <scheme val="minor"/>
      </rPr>
      <t>Change to "renewables-based" is appropriate</t>
    </r>
    <r>
      <rPr>
        <sz val="9"/>
        <color theme="1"/>
        <rFont val="Calibri"/>
        <family val="2"/>
        <scheme val="minor"/>
      </rPr>
      <t xml:space="preserve">
"we welcome the MDAG’s clarified focus on a ‘renewables-based’ system that does not necessitate 100% or even 96% renewable electricity"</t>
    </r>
  </si>
  <si>
    <r>
      <rPr>
        <sz val="9"/>
        <color rgb="FFFF0000"/>
        <rFont val="Calibri"/>
        <family val="2"/>
        <scheme val="minor"/>
      </rPr>
      <t>Broadly supportive</t>
    </r>
    <r>
      <rPr>
        <sz val="9"/>
        <color theme="1"/>
        <rFont val="Calibri"/>
        <family val="2"/>
        <scheme val="minor"/>
      </rPr>
      <t xml:space="preserve">
"We are broadly supportive of MDAG’s general approach"
</t>
    </r>
  </si>
  <si>
    <r>
      <rPr>
        <sz val="9"/>
        <color rgb="FFFF0000"/>
        <rFont val="Calibri"/>
        <family val="2"/>
        <scheme val="minor"/>
      </rPr>
      <t>Supports new ancillary services</t>
    </r>
    <r>
      <rPr>
        <sz val="9"/>
        <color theme="1"/>
        <rFont val="Calibri"/>
        <family val="2"/>
        <scheme val="minor"/>
      </rPr>
      <t xml:space="preserve">
"We are generally supportive of further work to either introduce a new integrated ancillary service"
</t>
    </r>
    <r>
      <rPr>
        <sz val="9"/>
        <color rgb="FFFF0000"/>
        <rFont val="Calibri"/>
        <family val="2"/>
        <scheme val="minor"/>
      </rPr>
      <t>Prefer DSF in long-term</t>
    </r>
    <r>
      <rPr>
        <sz val="9"/>
        <color theme="1"/>
        <rFont val="Calibri"/>
        <family val="2"/>
        <scheme val="minor"/>
      </rPr>
      <t xml:space="preserve">
"Longer-term, our preference is for flexible demand-side participation to be fully enabled within the energy-only market. However, we recognise this would take longer to implement and would involve complex regulatory design."
</t>
    </r>
    <r>
      <rPr>
        <sz val="9"/>
        <color rgb="FFFF0000"/>
        <rFont val="Calibri"/>
        <family val="2"/>
        <scheme val="minor"/>
      </rPr>
      <t>DSF only covers short-term flex</t>
    </r>
    <r>
      <rPr>
        <sz val="9"/>
        <color theme="1"/>
        <rFont val="Calibri"/>
        <family val="2"/>
        <scheme val="minor"/>
      </rPr>
      <t xml:space="preserve">
"Deep energy storage remains an exposure in New Zealand’s energy system"
</t>
    </r>
    <r>
      <rPr>
        <sz val="9"/>
        <color rgb="FFFF0000"/>
        <rFont val="Calibri"/>
        <family val="2"/>
        <scheme val="minor"/>
      </rPr>
      <t>Supports  investment in new gas peakers</t>
    </r>
    <r>
      <rPr>
        <sz val="9"/>
        <color theme="1"/>
        <rFont val="Calibri"/>
        <family val="2"/>
        <scheme val="minor"/>
      </rPr>
      <t xml:space="preserve">
"currently only  coal and gas storage and generation can provide reliable, affordable, longer-term seasonal and year-to-year cover for the electricity system"
"This highlights the criticality of our consistent public calls for a ‘reset’ in the policy posture toward the role of natural gas in the electricity system, to ensure that barriers to investment in new fast-start natural gas generation capacity are removed."</t>
    </r>
  </si>
  <si>
    <r>
      <rPr>
        <sz val="9"/>
        <color rgb="FFFF0000"/>
        <rFont val="Calibri"/>
        <family val="2"/>
        <scheme val="minor"/>
      </rPr>
      <t>Supports</t>
    </r>
    <r>
      <rPr>
        <sz val="9"/>
        <color theme="1"/>
        <rFont val="Calibri"/>
        <family val="2"/>
        <scheme val="minor"/>
      </rPr>
      <t xml:space="preserve">
"We broadly agree with MDAG’s preferred options (particularly its non-support for a strategic reserve, given it will raise costs and not improve security)."</t>
    </r>
  </si>
  <si>
    <r>
      <rPr>
        <sz val="9"/>
        <color rgb="FFFF0000"/>
        <rFont val="Calibri"/>
        <family val="2"/>
        <scheme val="minor"/>
      </rPr>
      <t>Supports providing consumers with info</t>
    </r>
    <r>
      <rPr>
        <sz val="9"/>
        <color theme="1"/>
        <rFont val="Calibri"/>
        <family val="2"/>
        <scheme val="minor"/>
      </rPr>
      <t xml:space="preserve">
" Addressing informational barriers will enable those consumers who are willing and able to change their demand profile to do so."
</t>
    </r>
    <r>
      <rPr>
        <sz val="9"/>
        <color rgb="FFFF0000"/>
        <rFont val="Calibri"/>
        <family val="2"/>
        <scheme val="minor"/>
      </rPr>
      <t>Balance standardisation and flexibility/innovation in DSF trials</t>
    </r>
    <r>
      <rPr>
        <sz val="9"/>
        <color theme="1"/>
        <rFont val="Calibri"/>
        <family val="2"/>
        <scheme val="minor"/>
      </rPr>
      <t xml:space="preserve">
"Regulatory design for standards and protocols should strike an optimal balance between a DSF market in which many nodes can ‘talk’ to each other on common platforms, without unduly disincentivising new entrants or enshrining incumbents. Strong intra-government collaboration will be important"
</t>
    </r>
    <r>
      <rPr>
        <sz val="9"/>
        <color rgb="FFFF0000"/>
        <rFont val="Calibri"/>
        <family val="2"/>
        <scheme val="minor"/>
      </rPr>
      <t>Be cautious re mandating DSF tariffs</t>
    </r>
    <r>
      <rPr>
        <sz val="9"/>
        <color theme="1"/>
        <rFont val="Calibri"/>
        <family val="2"/>
        <scheme val="minor"/>
      </rPr>
      <t xml:space="preserve">
"Caution should be taken to preserve space for market competition to drive this behaviour organically. We expect retailers offering contracted DSF incentives to willing consumers will have a clear competitive advantage over those that do not. A high evidentiary threshold –around both the problem to be solved, and the relative cost/benefit of the proposed solution – will need to be met. 
</t>
    </r>
  </si>
  <si>
    <r>
      <rPr>
        <sz val="9"/>
        <color rgb="FFFF0000"/>
        <rFont val="Calibri"/>
        <family val="2"/>
        <scheme val="minor"/>
      </rPr>
      <t>Focus on conduct, not structural market power</t>
    </r>
    <r>
      <rPr>
        <sz val="9"/>
        <color theme="1"/>
        <rFont val="Calibri"/>
        <family val="2"/>
        <scheme val="minor"/>
      </rPr>
      <t xml:space="preserve">
"We agree with MDAG’s preferred initial focus on measures that address the exercise of market power (conduct) rather than structural market power at its  source. Of course, even where these less stringent transparency measures are explored, it will need to be demonstrated that their public benefits outweigh the private costs of forcing disclosure."
"A very high threshold should be maintained for the more stringent ‘back-up’ structural interventions"</t>
    </r>
  </si>
  <si>
    <r>
      <rPr>
        <sz val="9"/>
        <color rgb="FFFF0000"/>
        <rFont val="Calibri"/>
        <family val="2"/>
        <scheme val="minor"/>
      </rPr>
      <t>Volatile and high prices are not problems that require govt. solutions</t>
    </r>
    <r>
      <rPr>
        <sz val="9"/>
        <color theme="1"/>
        <rFont val="Calibri"/>
        <family val="2"/>
        <scheme val="minor"/>
      </rPr>
      <t xml:space="preserve">
"we agree that market volatility and high prices (in times of scarcity) are not necessarily problems that require government ‘solutions’. They are a feature, not a bug, of a system designed to signal the real cost of energy and thus guide efficient decisions by producers and consumers"
</t>
    </r>
    <r>
      <rPr>
        <sz val="9"/>
        <color rgb="FFFF0000"/>
        <rFont val="Calibri"/>
        <family val="2"/>
        <scheme val="minor"/>
      </rPr>
      <t>Govt. intervention has risks</t>
    </r>
    <r>
      <rPr>
        <sz val="9"/>
        <color theme="1"/>
        <rFont val="Calibri"/>
        <family val="2"/>
        <scheme val="minor"/>
      </rPr>
      <t xml:space="preserve">
"government intervention (to suppress prices or otherwise solve perceived shortcomings in market outcomes) can undermine incentives for market participants to manage risk and invest"
</t>
    </r>
    <r>
      <rPr>
        <sz val="9"/>
        <color rgb="FFFF0000"/>
        <rFont val="Calibri"/>
        <family val="2"/>
        <scheme val="minor"/>
      </rPr>
      <t>Consider high forward prices</t>
    </r>
    <r>
      <rPr>
        <sz val="9"/>
        <color theme="1"/>
        <rFont val="Calibri"/>
        <family val="2"/>
        <scheme val="minor"/>
      </rPr>
      <t xml:space="preserve">
"While we appreciate the question is largely outside MDAG’s scope, we think it’s worth asking why forward wholesale electricity prices have been stuck atpersistently high levels well above the cost of new generation. We suggest this indicates a suite of Government policies, both implemented and under consideration, are creating friction in the investment pipeline for new generation"</t>
    </r>
  </si>
  <si>
    <t>Neil Walbran</t>
  </si>
  <si>
    <r>
      <rPr>
        <sz val="9"/>
        <color rgb="FFFF0000"/>
        <rFont val="Calibri"/>
        <family val="2"/>
        <scheme val="minor"/>
      </rPr>
      <t>Lack of competition in firming services</t>
    </r>
    <r>
      <rPr>
        <sz val="9"/>
        <color theme="1"/>
        <rFont val="Calibri"/>
        <family val="2"/>
        <scheme val="minor"/>
      </rPr>
      <t xml:space="preserve">
"the high cost of firming services is inhibiting new entrant renewable generators from making final investment decisions"
</t>
    </r>
    <r>
      <rPr>
        <sz val="9"/>
        <color rgb="FFFF0000"/>
        <rFont val="Calibri"/>
        <family val="2"/>
        <scheme val="minor"/>
      </rPr>
      <t>More flex services needed, could come from EDBs</t>
    </r>
    <r>
      <rPr>
        <sz val="9"/>
        <color theme="1"/>
        <rFont val="Calibri"/>
        <family val="2"/>
        <scheme val="minor"/>
      </rPr>
      <t xml:space="preserve">
"The key issue with the current firming services market is lack of depth in supply"
"Demand-side flexibility services are unlikely to be supplied by the existing suppliers of flexible generation, so any increase in supply and depth of suppliers needs to come from new sources. The low hanging fruit in provision of flexible demand is likely to come from the EDBs with their existing ripple control of hot water heating load etc"
</t>
    </r>
    <r>
      <rPr>
        <sz val="9"/>
        <color rgb="FFFF0000"/>
        <rFont val="Calibri"/>
        <family val="2"/>
        <scheme val="minor"/>
      </rPr>
      <t>Competition in DSF aggregation</t>
    </r>
    <r>
      <rPr>
        <sz val="9"/>
        <color theme="1"/>
        <rFont val="Calibri"/>
        <family val="2"/>
        <scheme val="minor"/>
      </rPr>
      <t xml:space="preserve">
"The concern here is that because Vector Metering is so dominant in the smart metering control of hot water load they could extract monopoly rents from all retailers wanting to use this service"
</t>
    </r>
  </si>
  <si>
    <r>
      <rPr>
        <sz val="9"/>
        <color rgb="FFFF0000"/>
        <rFont val="Calibri"/>
        <family val="2"/>
        <scheme val="minor"/>
      </rPr>
      <t>Supports DSF trial</t>
    </r>
    <r>
      <rPr>
        <sz val="9"/>
        <color theme="1"/>
        <rFont val="Calibri"/>
        <family val="2"/>
        <scheme val="minor"/>
      </rPr>
      <t xml:space="preserve">
"I also strongly support a DSF trial and suggest a key component of such a trial should be a trial of such a new reserve product and this trial should proceed as a matter of urgency"
</t>
    </r>
    <r>
      <rPr>
        <sz val="9"/>
        <color rgb="FFFF0000"/>
        <rFont val="Calibri"/>
        <family val="2"/>
        <scheme val="minor"/>
      </rPr>
      <t>DSF should be able to participate in energy market</t>
    </r>
    <r>
      <rPr>
        <sz val="9"/>
        <color theme="1"/>
        <rFont val="Calibri"/>
        <family val="2"/>
        <scheme val="minor"/>
      </rPr>
      <t xml:space="preserve">
"my first best option would have been to allow the EDB’s to offer the controlled hot water load into the energy market, via a regulatory change to allow them to recover their costs (and profits) via a custom price path, and a tariff structure which ensured the benefits of the service are assigned to retailers. See my earlier submission on this topic: https://www.ea.govt.nz/assets/dms-assets/31/Efficient_x0002_Solutions-Winter-2023-Submission-NWCL-1383027.pdf"
"The advantage of participation in the energy market is that it takes care of the cost allocation issue"
</t>
    </r>
    <r>
      <rPr>
        <sz val="9"/>
        <color rgb="FFFF0000"/>
        <rFont val="Calibri"/>
        <family val="2"/>
        <scheme val="minor"/>
      </rPr>
      <t xml:space="preserve">DSF trial design
</t>
    </r>
    <r>
      <rPr>
        <sz val="9"/>
        <color theme="1"/>
        <rFont val="Calibri"/>
        <family val="2"/>
        <scheme val="minor"/>
      </rPr>
      <t xml:space="preserve">"What worries me is that MDAG may be assuming some of the current technology is more mature than it actually is. And the speed at which the DSF market can develop depth may be less than hoped"
"The inherent disadvantage is that customers don't get a choice.  Hence my proposed design of a regulatory opt out arrangement"
"It will be important for the trial to be clear on the conditions on which ripple control could participate in the new reserve product market"
"different types of DSF, with different ramp rates will be needed, and those with faster ramp rates will be more valuable"
"One possible approach to a causer pays cost allocation methodology could be to adopt something similar to the FCAS market in NEM."
</t>
    </r>
    <r>
      <rPr>
        <sz val="9"/>
        <color rgb="FFFF0000"/>
        <rFont val="Calibri"/>
        <family val="2"/>
        <scheme val="minor"/>
      </rPr>
      <t>Competing use for the same controlled load</t>
    </r>
    <r>
      <rPr>
        <sz val="9"/>
        <color theme="1"/>
        <rFont val="Calibri"/>
        <family val="2"/>
        <scheme val="minor"/>
      </rPr>
      <t xml:space="preserve">
"the trial will help us understand how competing uses for the same load (between EDBs wanting to manage network investment and energy market use to firm intermittent generation) might evolve and whether they need to be managed"</t>
    </r>
  </si>
  <si>
    <r>
      <rPr>
        <sz val="9"/>
        <color rgb="FFFF0000"/>
        <rFont val="Calibri"/>
        <family val="2"/>
        <scheme val="minor"/>
      </rPr>
      <t>Public confidence needed for investment in new gas peakers</t>
    </r>
    <r>
      <rPr>
        <sz val="9"/>
        <color theme="1"/>
        <rFont val="Calibri"/>
        <family val="2"/>
        <scheme val="minor"/>
      </rPr>
      <t xml:space="preserve">
"So competition in the overall firming services market(s) will need more new investment in gas fired generation, and likely in the next few years, as noted in the 2023 winter security of supply issues. But building such gas fired generation requires confidence in the security of fuel supply. Which in turn requires restoring the confidence of those who invest in gas exploration and development"
</t>
    </r>
    <r>
      <rPr>
        <sz val="9"/>
        <color rgb="FFFF0000"/>
        <rFont val="Calibri"/>
        <family val="2"/>
        <scheme val="minor"/>
      </rPr>
      <t>Trial of new reserve product may improve confidence</t>
    </r>
    <r>
      <rPr>
        <sz val="9"/>
        <color theme="1"/>
        <rFont val="Calibri"/>
        <family val="2"/>
        <scheme val="minor"/>
      </rPr>
      <t xml:space="preserve">
"suggest a successful trial of the proposed new ancillary service (A4) if it succeeds in improving competition for firming services, and dampening price volatility, may increase public confidence."</t>
    </r>
  </si>
  <si>
    <r>
      <rPr>
        <sz val="9"/>
        <color rgb="FFFF0000"/>
        <rFont val="Calibri"/>
        <family val="2"/>
        <scheme val="minor"/>
      </rPr>
      <t xml:space="preserve">DSF should eventually transition to the energy market
</t>
    </r>
    <r>
      <rPr>
        <sz val="9"/>
        <color theme="1"/>
        <rFont val="Calibri"/>
        <family val="2"/>
        <scheme val="minor"/>
      </rPr>
      <t>"In the longer term it might be good to see the DSF resources participating in the new reserve market (A4) be able to transition to the energy market. Ideally with 5 minute settlement. But I recognise this may be some time away."</t>
    </r>
  </si>
  <si>
    <r>
      <rPr>
        <sz val="9"/>
        <color rgb="FFFF0000"/>
        <rFont val="Calibri"/>
        <family val="2"/>
        <scheme val="minor"/>
      </rPr>
      <t>Industry engagement on option A4</t>
    </r>
    <r>
      <rPr>
        <sz val="9"/>
        <color theme="1"/>
        <rFont val="Calibri"/>
        <family val="2"/>
        <scheme val="minor"/>
      </rPr>
      <t xml:space="preserve">
"Would like to see high industry engagement on development of option A4."</t>
    </r>
  </si>
  <si>
    <r>
      <rPr>
        <sz val="9"/>
        <color rgb="FFFF0000"/>
        <rFont val="Calibri"/>
        <family val="2"/>
        <scheme val="minor"/>
      </rPr>
      <t>Private contracting arrangements are best</t>
    </r>
    <r>
      <rPr>
        <sz val="9"/>
        <color theme="1"/>
        <rFont val="Calibri"/>
        <family val="2"/>
        <scheme val="minor"/>
      </rPr>
      <t xml:space="preserve">
"Meridian also strongly agrees with MDAG’s finding that the market should continue to rely on private contractual arrangements between buyers and seller to put in place effective risk management."
"In Meridian’s opinion, capacity mechanisms are likely to increase costs to consumers"
</t>
    </r>
    <r>
      <rPr>
        <sz val="9"/>
        <color rgb="FFFF0000"/>
        <rFont val="Calibri"/>
        <family val="2"/>
        <scheme val="minor"/>
      </rPr>
      <t xml:space="preserve">Support disclosure obligations, should be symmetrical </t>
    </r>
    <r>
      <rPr>
        <sz val="9"/>
        <color theme="1"/>
        <rFont val="Calibri"/>
        <family val="2"/>
        <scheme val="minor"/>
      </rPr>
      <t xml:space="preserve">
"We also support extending the disclosure obligation to include information on contract offers/bids that do not result in an agreement. This obligation should apply equally to buyers and sellers – perhaps by placing the obligation on any party undertaking an RFP."
</t>
    </r>
    <r>
      <rPr>
        <sz val="9"/>
        <color rgb="FFFF0000"/>
        <rFont val="Calibri"/>
        <family val="2"/>
        <scheme val="minor"/>
      </rPr>
      <t>Need to assess costs and benefits of long-dated futures</t>
    </r>
    <r>
      <rPr>
        <sz val="9"/>
        <color theme="1"/>
        <rFont val="Calibri"/>
        <family val="2"/>
        <scheme val="minor"/>
      </rPr>
      <t xml:space="preserve">
That cost [$90m] could be expected to increase proportionately with any extension to the duration of the forward curve. Any expected benefits to consumers of a longer forward curve would presumably need to exceed those costs"
"Improving price transparency for bids, offers, and contracts transacted over the counter may be a superior alternative to provide an extended forward view of prices at considerably lower cost to consumers" 
</t>
    </r>
    <r>
      <rPr>
        <sz val="9"/>
        <color rgb="FFFF0000"/>
        <rFont val="Calibri"/>
        <family val="2"/>
        <scheme val="minor"/>
      </rPr>
      <t>Supports standardised products, but:</t>
    </r>
    <r>
      <rPr>
        <sz val="9"/>
        <color theme="1"/>
        <rFont val="Calibri"/>
        <family val="2"/>
        <scheme val="minor"/>
      </rPr>
      <t xml:space="preserve">
"any standardised products would need to actually be of use to participants to manage risk and there should always be the ability to develop bespoke arrangement"
</t>
    </r>
    <r>
      <rPr>
        <sz val="9"/>
        <color rgb="FFFF0000"/>
        <rFont val="Calibri"/>
        <family val="2"/>
        <scheme val="minor"/>
      </rPr>
      <t xml:space="preserve">Supports access code, but:
</t>
    </r>
    <r>
      <rPr>
        <sz val="9"/>
        <color theme="1"/>
        <rFont val="Calibri"/>
        <family val="2"/>
        <scheme val="minor"/>
      </rPr>
      <t xml:space="preserve">"could be broader than currently framed by MDAG"
</t>
    </r>
    <r>
      <rPr>
        <sz val="9"/>
        <color rgb="FFFF0000"/>
        <rFont val="Calibri"/>
        <family val="2"/>
        <scheme val="minor"/>
      </rPr>
      <t>Supports extending trading conduct rules, but:</t>
    </r>
    <r>
      <rPr>
        <sz val="9"/>
        <color theme="1"/>
        <rFont val="Calibri"/>
        <family val="2"/>
        <scheme val="minor"/>
      </rPr>
      <t xml:space="preserve">
See page 10 for details that need to be developed
</t>
    </r>
    <r>
      <rPr>
        <sz val="9"/>
        <color rgb="FFFF0000"/>
        <rFont val="Calibri"/>
        <family val="2"/>
        <scheme val="minor"/>
      </rPr>
      <t>Market making for shaped contracts will be costly</t>
    </r>
    <r>
      <rPr>
        <sz val="9"/>
        <color theme="1"/>
        <rFont val="Calibri"/>
        <family val="2"/>
        <scheme val="minor"/>
      </rPr>
      <t xml:space="preserve">
"The focus should instead be on developing supported options, testing the costs and benefits of those options, implementing them, and reviewing the impacts post implementation"
</t>
    </r>
  </si>
  <si>
    <r>
      <rPr>
        <sz val="9"/>
        <color rgb="FFFF0000"/>
        <rFont val="Calibri"/>
        <family val="2"/>
        <scheme val="minor"/>
      </rPr>
      <t>Open to sunset on meter profiling, but possibly not necessary</t>
    </r>
    <r>
      <rPr>
        <sz val="9"/>
        <color theme="1"/>
        <rFont val="Calibri"/>
        <family val="2"/>
        <scheme val="minor"/>
      </rPr>
      <t xml:space="preserve">
"retailers are organically moving to half-hourly reconciliation, especially where customers request plans that require it"
</t>
    </r>
    <r>
      <rPr>
        <sz val="9"/>
        <color rgb="FFFF0000"/>
        <rFont val="Calibri"/>
        <family val="2"/>
        <scheme val="minor"/>
      </rPr>
      <t>Compulsory DSF tarrifs not necessary</t>
    </r>
    <r>
      <rPr>
        <sz val="9"/>
        <color theme="1"/>
        <rFont val="Calibri"/>
        <family val="2"/>
        <scheme val="minor"/>
      </rPr>
      <t xml:space="preserve">
"even a simple day-night tariff, or period of freepower, should meet the requirements. Such tariffs are already widespread in the market."
</t>
    </r>
    <r>
      <rPr>
        <sz val="9"/>
        <color rgb="FFFF0000"/>
        <rFont val="Calibri"/>
        <family val="2"/>
        <scheme val="minor"/>
      </rPr>
      <t xml:space="preserve">Funding arrangements for trials should be reviewed frequently
</t>
    </r>
    <r>
      <rPr>
        <sz val="9"/>
        <color theme="1"/>
        <rFont val="Calibri"/>
        <family val="2"/>
        <scheme val="minor"/>
      </rPr>
      <t>"Any levy or taxpayer funding of such a trial should be frequently reviewed to ensure the benefits to consumers outweigh the costs. For example, if activity of this kind is happening commercially and without additional funding, then the costs to consumers of a funded trial may be difficult to justify."</t>
    </r>
  </si>
  <si>
    <r>
      <rPr>
        <sz val="9"/>
        <color rgb="FFFF0000"/>
        <rFont val="Calibri"/>
        <family val="2"/>
        <scheme val="minor"/>
      </rPr>
      <t>Supports</t>
    </r>
    <r>
      <rPr>
        <sz val="9"/>
        <color theme="1"/>
        <rFont val="Calibri"/>
        <family val="2"/>
        <scheme val="minor"/>
      </rPr>
      <t xml:space="preserve">
"Meridian unreservedly supports all of the measures proposed by MDAG to increase public confidence. A stocktake of existing measures may help to further improve MDAG’s final recommendations"
</t>
    </r>
  </si>
  <si>
    <r>
      <rPr>
        <sz val="9"/>
        <color rgb="FFFF0000"/>
        <rFont val="Calibri"/>
        <family val="2"/>
        <scheme val="minor"/>
      </rPr>
      <t xml:space="preserve">Supports conduct-based and no-regrets measures as first steps
</t>
    </r>
    <r>
      <rPr>
        <sz val="9"/>
        <color theme="1"/>
        <rFont val="Calibri"/>
        <family val="2"/>
        <scheme val="minor"/>
      </rPr>
      <t xml:space="preserve">"Meridian strongly agrees that the focus should be on conduct-based measures in the first instance"
</t>
    </r>
    <r>
      <rPr>
        <sz val="9"/>
        <color rgb="FFFF0000"/>
        <rFont val="Calibri"/>
        <family val="2"/>
        <scheme val="minor"/>
      </rPr>
      <t>Why only Meridian and Mercury considered for virtual disaggregation?</t>
    </r>
    <r>
      <rPr>
        <sz val="9"/>
        <color theme="1"/>
        <rFont val="Calibri"/>
        <family val="2"/>
        <scheme val="minor"/>
      </rPr>
      <t xml:space="preserve">
"It is not clear why that would be the case rather than requiring all generators to sell a volume of contracts proportionate to their flexible generation base, particularly given the modelling assumed Genesis and Contact would have more or less the same market share of flexible hydro and thermal capacity as Mercury"
</t>
    </r>
    <r>
      <rPr>
        <sz val="9"/>
        <color rgb="FFFF0000"/>
        <rFont val="Calibri"/>
        <family val="2"/>
        <scheme val="minor"/>
      </rPr>
      <t>Back-up options need more analysis</t>
    </r>
    <r>
      <rPr>
        <sz val="9"/>
        <color theme="1"/>
        <rFont val="Calibri"/>
        <family val="2"/>
        <scheme val="minor"/>
      </rPr>
      <t xml:space="preserve">
"As it stands, there seems to be relatively little evidence or analysis on which MDAG could positively recommend these options"
</t>
    </r>
    <r>
      <rPr>
        <sz val="9"/>
        <color rgb="FFFF0000"/>
        <rFont val="Calibri"/>
        <family val="2"/>
        <scheme val="minor"/>
      </rPr>
      <t>Developing options as "back-ups" could:</t>
    </r>
    <r>
      <rPr>
        <sz val="9"/>
        <color theme="1"/>
        <rFont val="Calibri"/>
        <family val="2"/>
        <scheme val="minor"/>
      </rPr>
      <t xml:space="preserve">
"divert the Authority’s limited resources away from development of other options where the consumer benefits are clearer; and increase the risk that authorities jump to these options prematurely in the heat of any market events"
</t>
    </r>
    <r>
      <rPr>
        <sz val="9"/>
        <color rgb="FFFF0000"/>
        <rFont val="Calibri"/>
        <family val="2"/>
        <scheme val="minor"/>
      </rPr>
      <t xml:space="preserve">Future too uncertain to be sure that competition for flex services will thin
</t>
    </r>
    <r>
      <rPr>
        <sz val="9"/>
        <color theme="1"/>
        <rFont val="Calibri"/>
        <family val="2"/>
        <scheme val="minor"/>
      </rPr>
      <t xml:space="preserve">"It seems more likely that all other things will not be equal in the future. Nobody knows for sure how wholesale market competition will evolve."
"the future of the market will involve a range of diverse flexibility sources competing with hydro operators"
"we query whether it makes sense now to attempt to solve problems that may never arise"
</t>
    </r>
    <r>
      <rPr>
        <sz val="9"/>
        <color rgb="FFFF0000"/>
        <rFont val="Calibri"/>
        <family val="2"/>
        <scheme val="minor"/>
      </rPr>
      <t>Several MDAG competition modelling/rationale assumptions questioned</t>
    </r>
    <r>
      <rPr>
        <sz val="9"/>
        <color theme="1"/>
        <rFont val="Calibri"/>
        <family val="2"/>
        <scheme val="minor"/>
      </rPr>
      <t xml:space="preserve">
See bullet list on pages 15-16
"The fear of significant consequences associated with reaching the bottom of storage lakes has long dominated hydro management in New Zealand, reflecting the significant reputational, political, and social licence risks associated with shortage"</t>
    </r>
  </si>
  <si>
    <r>
      <rPr>
        <sz val="9"/>
        <color rgb="FFFF0000"/>
        <rFont val="Calibri"/>
        <family val="2"/>
        <scheme val="minor"/>
      </rPr>
      <t>Lack of new peakers key transition risk</t>
    </r>
    <r>
      <rPr>
        <sz val="9"/>
        <color theme="1"/>
        <rFont val="Calibri"/>
        <family val="2"/>
        <scheme val="minor"/>
      </rPr>
      <t xml:space="preserve">
"Meridian sees the greatest risk in the transition to be the potential for insufficient investment in additional flexibility such as demand side response at scale or fast start thermal plant (whether fuelled by fossil or green gasses)"</t>
    </r>
  </si>
  <si>
    <r>
      <rPr>
        <sz val="9"/>
        <color rgb="FFFF0000"/>
        <rFont val="Calibri"/>
        <family val="2"/>
        <scheme val="minor"/>
      </rPr>
      <t>Keen for more engagement on next stage</t>
    </r>
    <r>
      <rPr>
        <sz val="9"/>
        <color theme="1"/>
        <rFont val="Calibri"/>
        <family val="2"/>
        <scheme val="minor"/>
      </rPr>
      <t xml:space="preserve">
'We understand from paragraph 6.29 of the Options Paper that MDAG now plans to go to the next level in specifying preferred options and undertaking a more thorough evaluation of costs and benefits, to inform the Recommendations Paper in mid-2023. We would welcome any further opportunity to
participate in that process."</t>
    </r>
  </si>
  <si>
    <r>
      <rPr>
        <sz val="9"/>
        <color rgb="FFFF0000"/>
        <rFont val="Calibri"/>
        <family val="2"/>
        <scheme val="minor"/>
      </rPr>
      <t>Summary of Winter 2023 options supported by Meridian</t>
    </r>
    <r>
      <rPr>
        <sz val="9"/>
        <color theme="1"/>
        <rFont val="Calibri"/>
        <family val="2"/>
        <scheme val="minor"/>
      </rPr>
      <t xml:space="preserve">
See page 5
</t>
    </r>
    <r>
      <rPr>
        <sz val="9"/>
        <color rgb="FFFF0000"/>
        <rFont val="Calibri"/>
        <family val="2"/>
        <scheme val="minor"/>
      </rPr>
      <t xml:space="preserve">Allowing reoffers after gate closure could cause uncertainty
</t>
    </r>
    <r>
      <rPr>
        <sz val="9"/>
        <color theme="1"/>
        <rFont val="Calibri"/>
        <family val="2"/>
        <scheme val="minor"/>
      </rPr>
      <t xml:space="preserve">"Any reoffering in real time would:
• mean another party became marginal, potentially lead to cascading offer changes by multiple marginal parties;
• affect the marginal clearing price and could result in significant changes to prices (for example when there are large steps between the adjusted offer and the next offer in the stack) actually reducing the ability of both the supply and demand side to confidently respond to price signals; and
• increase the complexity and operational challenges faced by the system operator to coordinate dispatch."
</t>
    </r>
    <r>
      <rPr>
        <sz val="9"/>
        <color rgb="FFFF0000"/>
        <rFont val="Calibri"/>
        <family val="2"/>
        <scheme val="minor"/>
      </rPr>
      <t xml:space="preserve">Ahead markets are complex and can be disruptive
</t>
    </r>
    <r>
      <rPr>
        <sz val="9"/>
        <color theme="1"/>
        <rFont val="Calibri"/>
        <family val="2"/>
        <scheme val="minor"/>
      </rPr>
      <t xml:space="preserve">"to proceed with this option, policy makers would need to be confident that the additional complexity and costs would be more than offset by increased benefits to consumers. In fact, there may be a risk that this proposal will drive increased costs to consumers at least in the medium term due the reduced investment certainty resulting from such a change"
"it seems to Meridian that other options suggested by MDAG in this section would better address any operational coordination problems with less risk of increased costs to consumers"
</t>
    </r>
    <r>
      <rPr>
        <sz val="9"/>
        <color rgb="FFFF0000"/>
        <rFont val="Calibri"/>
        <family val="2"/>
        <scheme val="minor"/>
      </rPr>
      <t xml:space="preserve">UTS trading conduct override provision amendment does not need to be prioritised
</t>
    </r>
    <r>
      <rPr>
        <sz val="9"/>
        <color theme="1"/>
        <rFont val="Calibri"/>
        <family val="2"/>
        <scheme val="minor"/>
      </rPr>
      <t xml:space="preserve">"We agree that option A7 is less urgent."
</t>
    </r>
  </si>
  <si>
    <r>
      <rPr>
        <sz val="9"/>
        <color rgb="FFFF0000"/>
        <rFont val="Calibri"/>
        <family val="2"/>
        <scheme val="minor"/>
      </rPr>
      <t>Supports industry co-design</t>
    </r>
    <r>
      <rPr>
        <sz val="9"/>
        <color theme="1"/>
        <rFont val="Calibri"/>
        <family val="2"/>
        <scheme val="minor"/>
      </rPr>
      <t xml:space="preserve">
"We broadly agree with the options MDAG identifies as best suited to a co-design or hybrid approach"
</t>
    </r>
    <r>
      <rPr>
        <sz val="9"/>
        <color rgb="FFFF0000"/>
        <rFont val="Calibri"/>
        <family val="2"/>
        <scheme val="minor"/>
      </rPr>
      <t>Highest priority options include:</t>
    </r>
    <r>
      <rPr>
        <sz val="9"/>
        <color theme="1"/>
        <rFont val="Calibri"/>
        <family val="2"/>
        <scheme val="minor"/>
      </rPr>
      <t xml:space="preserve">
• "Options that address an immediate issue, particularly operational coordination during winter peaks in the near term"
• "Options that would have a low risk of unintended consequences and costs to consumers but may help to facilitate risk management and investment as well as promote competition"
• "Simple measures to lift demand side participation while still enabling a consumer-led transition and consumer choice"
• "All Options to increase public confidence, which Meridian considers will potentially have a significant impact and at the same time be low risk and low cost."
See pages 19-20 for list of specific options
</t>
    </r>
    <r>
      <rPr>
        <sz val="9"/>
        <color rgb="FFFF0000"/>
        <rFont val="Calibri"/>
        <family val="2"/>
        <scheme val="minor"/>
      </rPr>
      <t>Some options should not be prioritised at this stage</t>
    </r>
    <r>
      <rPr>
        <sz val="9"/>
        <color theme="1"/>
        <rFont val="Calibri"/>
        <family val="2"/>
        <scheme val="minor"/>
      </rPr>
      <t xml:space="preserve">
"We agree that option A7 is less urgent."
"option B5 and B6 should be brought forward ahead of changes to stress testing and the additional market making options"
"partially supported “backup” options should be the lowest priority and not come ahead of work on other options"
"Option D3 to develop an access code could be brought forward"
</t>
    </r>
    <r>
      <rPr>
        <sz val="9"/>
        <color rgb="FFFF0000"/>
        <rFont val="Calibri"/>
        <family val="2"/>
        <scheme val="minor"/>
      </rPr>
      <t xml:space="preserve">Other options not supported at this stage
</t>
    </r>
    <r>
      <rPr>
        <sz val="9"/>
        <color theme="1"/>
        <rFont val="Calibri"/>
        <family val="2"/>
        <scheme val="minor"/>
      </rPr>
      <t>"Development of such options should not be a priority for the Authority and, we suggest, should only occur if there is positive evidence of a problem to be addressed"</t>
    </r>
  </si>
  <si>
    <t>Mercury</t>
  </si>
  <si>
    <r>
      <rPr>
        <sz val="9"/>
        <color rgb="FFFF0000"/>
        <rFont val="Calibri"/>
        <family val="2"/>
        <scheme val="minor"/>
      </rPr>
      <t>Supports all public confidence measures</t>
    </r>
    <r>
      <rPr>
        <sz val="9"/>
        <color theme="1"/>
        <rFont val="Calibri"/>
        <family val="2"/>
        <scheme val="minor"/>
      </rPr>
      <t xml:space="preserve">
"Keeping government and the public informed during the transition of the energy sector, particularly about the development of intermittent generation and its impact of the wholesale market will be crucial for policy, regulatory, and investment decisions."
"Mercury envisages that an energy sector commitment would increase public confidence and should be 
coordinated with measures such as those proposed by MDAG to ensure that there is not duplication of effort nor 
information gaps."</t>
    </r>
  </si>
  <si>
    <r>
      <rPr>
        <sz val="9"/>
        <color rgb="FFFF0000"/>
        <rFont val="Calibri"/>
        <family val="2"/>
        <scheme val="minor"/>
      </rPr>
      <t>Develop workplan that coordinates with measures proposed in other papers</t>
    </r>
    <r>
      <rPr>
        <sz val="9"/>
        <color theme="1"/>
        <rFont val="Calibri"/>
        <family val="2"/>
        <scheme val="minor"/>
      </rPr>
      <t xml:space="preserve">
"Mercury proposes that a comprehensive programme plan should be developed that addresses the coordination and resourcing of the design and implementation of the proposed measures"
</t>
    </r>
    <r>
      <rPr>
        <sz val="9"/>
        <color rgb="FFFF0000"/>
        <rFont val="Calibri"/>
        <family val="2"/>
        <scheme val="minor"/>
      </rPr>
      <t xml:space="preserve">Unclear whether transition list options are high priority
</t>
    </r>
    <r>
      <rPr>
        <sz val="9"/>
        <color theme="1"/>
        <rFont val="Calibri"/>
        <family val="2"/>
        <scheme val="minor"/>
      </rPr>
      <t>"Mercury notes that the Options Paper Table 18 presents a short list of seven measures that are intended to facilitate an orderly transition, though it is unclear whether this is intended to be a priority list, highlighting the seven measures that are considered particularly important for the transition."</t>
    </r>
  </si>
  <si>
    <r>
      <rPr>
        <sz val="9"/>
        <color rgb="FFFF0000"/>
        <rFont val="Calibri"/>
        <family val="2"/>
        <scheme val="minor"/>
      </rPr>
      <t>Supports options D1-D5 if appropriately designed and implemented</t>
    </r>
    <r>
      <rPr>
        <sz val="9"/>
        <color theme="1"/>
        <rFont val="Calibri"/>
        <family val="2"/>
        <scheme val="minor"/>
      </rPr>
      <t xml:space="preserve">
"Careful consideration, therefore, should be given to the design and implementation of measures D1 to D5 to mitigate the risk of unintended outcomes that are detrimental to the current process of competition, which is working well."
</t>
    </r>
    <r>
      <rPr>
        <sz val="9"/>
        <color rgb="FFFF0000"/>
        <rFont val="Calibri"/>
        <family val="2"/>
        <scheme val="minor"/>
      </rPr>
      <t>Support delaying some work pending OTC Working Group results</t>
    </r>
    <r>
      <rPr>
        <sz val="9"/>
        <color theme="1"/>
        <rFont val="Calibri"/>
        <family val="2"/>
        <scheme val="minor"/>
      </rPr>
      <t xml:space="preserve">
"Mercury, therefore, supports MDAG’s proposal to not start work on these options until 2025, as information gained from this industry led work over the next two years could be useful for the design and implementation of these options or it may mean that these options are no longer required."
</t>
    </r>
    <r>
      <rPr>
        <sz val="9"/>
        <color rgb="FFFF0000"/>
        <rFont val="Calibri"/>
        <family val="2"/>
        <scheme val="minor"/>
      </rPr>
      <t>Too premature to consider virtual disaggregation</t>
    </r>
    <r>
      <rPr>
        <sz val="9"/>
        <color theme="1"/>
        <rFont val="Calibri"/>
        <family val="2"/>
        <scheme val="minor"/>
      </rPr>
      <t xml:space="preserve">
"Mercury’s concern, however, with measures such as D7 is that it speculatively anticipates a specific competition problem in relation to flexible energy supply that currently does not exist and that may or may not eventuate in the future."
"Mercury is concerned that the specification of even a high-level solution, if premature, risks creating a solution that may be overtaken by market developments and become irrelevant, or more significantly it distorts incentives and ultimately investment decisions"
"Mercury proposes that the design and implementation of measures D1 to D5 should address questions regarding market concentration in flexible energy supply"
"Mercury also proposes that MDAG does not fix a date to prepare a high-level specification of D7, as presently proposed, but instead monitor market conditions for issues regarding market conduct and address competition issues accordingly as they start to develop"
"Mercury considers that it is important to keep options open by maintaining regulatory settings that are technologically neutral. Mercury’s concern, however, is that a high-level solution to D7 would skew demand for flexible energy supply to generators that have been determined to have significant market power."</t>
    </r>
  </si>
  <si>
    <t>Enel X</t>
  </si>
  <si>
    <r>
      <rPr>
        <sz val="9"/>
        <color rgb="FFFF0000"/>
        <rFont val="Calibri"/>
        <family val="2"/>
        <scheme val="minor"/>
      </rPr>
      <t>Prioritise low cost options</t>
    </r>
    <r>
      <rPr>
        <sz val="9"/>
        <color theme="1"/>
        <rFont val="Calibri"/>
        <family val="2"/>
        <scheme val="minor"/>
      </rPr>
      <t xml:space="preserve">
"We would add an additional criterion – prioritising options that are relatively simple and low cost for consumers to participate in. This will provide an opportunity for customers to build understanding and comfort that they can offer, and benefit from, DSF"</t>
    </r>
  </si>
  <si>
    <r>
      <rPr>
        <sz val="9"/>
        <color rgb="FFFF0000"/>
        <rFont val="Calibri"/>
        <family val="2"/>
        <scheme val="minor"/>
      </rPr>
      <t>Barriers to DSF not addressed in paper</t>
    </r>
    <r>
      <rPr>
        <sz val="9"/>
        <color theme="1"/>
        <rFont val="Calibri"/>
        <family val="2"/>
        <scheme val="minor"/>
      </rPr>
      <t xml:space="preserve">
"Flexibility services can only be offered by a retailer, but flexibility and retail services have very different characteristics"
"Retailers don’t have a commercial incentive to offer flexibility because it doesn’t suit their business model and it is not their core business"
"Existing options for customers to provide DSF, namely being spot-exposed, only suit a small cohort of very large, energy-savvy customers. A large amount of education and upskilling is required"
</t>
    </r>
    <r>
      <rPr>
        <sz val="9"/>
        <color rgb="FFFF0000"/>
        <rFont val="Calibri"/>
        <family val="2"/>
        <scheme val="minor"/>
      </rPr>
      <t>Recommendations</t>
    </r>
    <r>
      <rPr>
        <sz val="9"/>
        <color theme="1"/>
        <rFont val="Calibri"/>
        <family val="2"/>
        <scheme val="minor"/>
      </rPr>
      <t xml:space="preserve">
"We consider the fastest way to make a meaningful level of DSF available is to:
1. make flexibility services party-agnostic and so remove barriers to third party specialists offering flexibility services, and
2. introduce a mechanism that makes it easier for a greater number of customers to offer flexibility."
</t>
    </r>
    <r>
      <rPr>
        <sz val="9"/>
        <color rgb="FFFF0000"/>
        <rFont val="Calibri"/>
        <family val="2"/>
        <scheme val="minor"/>
      </rPr>
      <t>Supports nega-watt scheme</t>
    </r>
    <r>
      <rPr>
        <sz val="9"/>
        <color theme="1"/>
        <rFont val="Calibri"/>
        <family val="2"/>
        <scheme val="minor"/>
      </rPr>
      <t xml:space="preserve">
"A mechanism like a negawatts scheme provides the necessary long-term commitment that is required to de-risk and so incentivise DSF. While somewhat complex to implement, the benefits are wider than simply the amount of megawatts participating in the scheme"
"Most retail contracts are fixed price. A negawatt scheme provides an opportunity for these customers to offer flexibility"
</t>
    </r>
    <r>
      <rPr>
        <sz val="9"/>
        <color rgb="FFFF0000"/>
        <rFont val="Calibri"/>
        <family val="2"/>
        <scheme val="minor"/>
      </rPr>
      <t>Supports RERT</t>
    </r>
    <r>
      <rPr>
        <sz val="9"/>
        <color theme="1"/>
        <rFont val="Calibri"/>
        <family val="2"/>
        <scheme val="minor"/>
      </rPr>
      <t xml:space="preserve">
"A Reliability and Emergency Reserve Trader-style mechanism is a good stop-gap measure to quickly 
bring flexibility into the market at times when it is most needed. It is also simpler to implement than a negawatt scheme and helps to shift customers along the DSF maturity curve."
</t>
    </r>
    <r>
      <rPr>
        <sz val="9"/>
        <color rgb="FFFF0000"/>
        <rFont val="Calibri"/>
        <family val="2"/>
        <scheme val="minor"/>
      </rPr>
      <t xml:space="preserve">Options C1-C3 will not have much effect
</t>
    </r>
    <r>
      <rPr>
        <sz val="9"/>
        <color theme="1"/>
        <rFont val="Calibri"/>
        <family val="2"/>
        <scheme val="minor"/>
      </rPr>
      <t xml:space="preserve">"without competition in providing flexibility services, retailers do not have a natural incentive to offer them. As such we are concerned that these mechanisms will not have the desired impact"
</t>
    </r>
    <r>
      <rPr>
        <sz val="9"/>
        <color rgb="FFFF0000"/>
        <rFont val="Calibri"/>
        <family val="2"/>
        <scheme val="minor"/>
      </rPr>
      <t>Focus of trials on tariffs is too narrow</t>
    </r>
    <r>
      <rPr>
        <sz val="9"/>
        <color theme="1"/>
        <rFont val="Calibri"/>
        <family val="2"/>
        <scheme val="minor"/>
      </rPr>
      <t xml:space="preserve">
"There is a broader role for funding pilots and trials to support the development and acceleration of DSF markets"
</t>
    </r>
    <r>
      <rPr>
        <sz val="9"/>
        <color rgb="FFFF0000"/>
        <rFont val="Calibri"/>
        <family val="2"/>
        <scheme val="minor"/>
      </rPr>
      <t>Improved network tarrifs good, but retailer incentives misaligned</t>
    </r>
    <r>
      <rPr>
        <sz val="9"/>
        <color theme="1"/>
        <rFont val="Calibri"/>
        <family val="2"/>
        <scheme val="minor"/>
      </rPr>
      <t xml:space="preserve">
"we do not consider that retailers have the necessary incentives to assist customers in minimising their overall bill via DSF"
"An additional requirement for ensuring distribution pricing reflects network needs is that the retailer should pass these pricing structures through in a transparent way"
</t>
    </r>
    <r>
      <rPr>
        <sz val="9"/>
        <color rgb="FFFF0000"/>
        <rFont val="Calibri"/>
        <family val="2"/>
        <scheme val="minor"/>
      </rPr>
      <t>Info provision options not enough</t>
    </r>
    <r>
      <rPr>
        <sz val="9"/>
        <color theme="1"/>
        <rFont val="Calibri"/>
        <family val="2"/>
        <scheme val="minor"/>
      </rPr>
      <t xml:space="preserve">
"We support [C13 and C14], but are concerned that they will be of limited value without additional mechanisms to encourage the development of DSF"
</t>
    </r>
    <r>
      <rPr>
        <sz val="9"/>
        <color rgb="FFFF0000"/>
        <rFont val="Calibri"/>
        <family val="2"/>
        <scheme val="minor"/>
      </rPr>
      <t>Would generally support options that:</t>
    </r>
    <r>
      <rPr>
        <sz val="9"/>
        <color theme="1"/>
        <rFont val="Calibri"/>
        <family val="2"/>
        <scheme val="minor"/>
      </rPr>
      <t xml:space="preserve">
•"Separate the delivery of retail and flexibility services"
•Allow "Revenue certainty ... This could be achieved via a combination of measures such as ensuring the costs required to participate in a scheme are as low as possible, likely revenues are relatively predictable, and that the scheme is not a one-off so that customers can recover the costs over multiple years."
•"Allow value stacking across markets"
</t>
    </r>
  </si>
  <si>
    <t>Entrust</t>
  </si>
  <si>
    <r>
      <rPr>
        <sz val="9"/>
        <color rgb="FFFF0000"/>
        <rFont val="Calibri"/>
        <family val="2"/>
        <scheme val="minor"/>
      </rPr>
      <t xml:space="preserve">Concerned about high wholesale prices
</t>
    </r>
    <r>
      <rPr>
        <sz val="9"/>
        <color theme="1"/>
        <rFont val="Calibri"/>
        <family val="2"/>
        <scheme val="minor"/>
      </rPr>
      <t>"If the energy transition is managed well it should result in lower wholesale prices and lower prices for consumers."</t>
    </r>
  </si>
  <si>
    <t>Haast &amp; indep. Retailers</t>
  </si>
  <si>
    <r>
      <rPr>
        <sz val="9"/>
        <color rgb="FFFF0000"/>
        <rFont val="Calibri"/>
        <family val="2"/>
        <scheme val="minor"/>
      </rPr>
      <t xml:space="preserve">Spot prices should reduce as renewables increase
</t>
    </r>
    <r>
      <rPr>
        <sz val="9"/>
        <rFont val="Calibri"/>
        <family val="2"/>
        <scheme val="minor"/>
      </rPr>
      <t xml:space="preserve">"Entrust considers that if the energy transition is managed well it should result in lower wholesale prices and lower prices for consumers"
</t>
    </r>
    <r>
      <rPr>
        <sz val="9"/>
        <color rgb="FFFF0000"/>
        <rFont val="Calibri"/>
        <family val="2"/>
        <scheme val="minor"/>
      </rPr>
      <t xml:space="preserve">
Incumbents have too much market power</t>
    </r>
    <r>
      <rPr>
        <sz val="9"/>
        <color theme="1"/>
        <rFont val="Calibri"/>
        <family val="2"/>
        <scheme val="minor"/>
      </rPr>
      <t xml:space="preserve">
"Entrust remains of the view the underlying problem is that Meridian and the other large generators are too big and have substantial market power"
</t>
    </r>
    <r>
      <rPr>
        <sz val="9"/>
        <color rgb="FFFF0000"/>
        <rFont val="Calibri"/>
        <family val="2"/>
        <scheme val="minor"/>
      </rPr>
      <t>Structural reform options need to remain open</t>
    </r>
    <r>
      <rPr>
        <sz val="9"/>
        <color theme="1"/>
        <rFont val="Calibri"/>
        <family val="2"/>
        <scheme val="minor"/>
      </rPr>
      <t xml:space="preserve">
"Entrust remains of the view wholesale structural reform is the first-best solution for promoting competition and what are fundamentally structural problems"
"further work should be undertaken on potential structural reform options, even if MDAG does not support their adoption at this stage"</t>
    </r>
  </si>
  <si>
    <r>
      <rPr>
        <sz val="9"/>
        <color rgb="FFFF0000"/>
        <rFont val="Calibri"/>
        <family val="2"/>
        <scheme val="minor"/>
      </rPr>
      <t>Does not support UTS amendment option (A7)</t>
    </r>
    <r>
      <rPr>
        <sz val="9"/>
        <color theme="1"/>
        <rFont val="Calibri"/>
        <family val="2"/>
        <scheme val="minor"/>
      </rPr>
      <t xml:space="preserve">
"Entrust would not support any change that could weaken the UTS rules."
"Entrust considers it entirely appropriate that a trading incident could be both a UTS and breach the trading conduct rules"</t>
    </r>
  </si>
  <si>
    <r>
      <rPr>
        <sz val="9"/>
        <color rgb="FFFF0000"/>
        <rFont val="Calibri"/>
        <family val="2"/>
        <scheme val="minor"/>
      </rPr>
      <t xml:space="preserve">Survey shows low confidence in market settings
</t>
    </r>
    <r>
      <rPr>
        <sz val="9"/>
        <color theme="1"/>
        <rFont val="Calibri"/>
        <family val="2"/>
        <scheme val="minor"/>
      </rPr>
      <t>"Basically, the only market participants who have confidence electricity market settings will support an efficient transition are the incumbent gentailers"</t>
    </r>
  </si>
  <si>
    <r>
      <rPr>
        <sz val="9"/>
        <color rgb="FFFF0000"/>
        <rFont val="Calibri"/>
        <family val="2"/>
        <scheme val="minor"/>
      </rPr>
      <t xml:space="preserve">Structured information programme for wider stakeholders could either increase or decrease confidence.
</t>
    </r>
    <r>
      <rPr>
        <sz val="9"/>
        <color theme="1"/>
        <rFont val="Calibri"/>
        <family val="2"/>
        <scheme val="minor"/>
      </rPr>
      <t xml:space="preserve">"There are a number of examples where a ‘rose-tinted’ perspective has been provided by the Authority that downplays or dismisses legitimate concerns about the market"
</t>
    </r>
    <r>
      <rPr>
        <sz val="9"/>
        <color rgb="FFFF0000"/>
        <rFont val="Calibri"/>
        <family val="2"/>
        <scheme val="minor"/>
      </rPr>
      <t>Survey shows low confidence in Authority</t>
    </r>
    <r>
      <rPr>
        <sz val="9"/>
        <color theme="1"/>
        <rFont val="Calibri"/>
        <family val="2"/>
        <scheme val="minor"/>
      </rPr>
      <t xml:space="preserve">
"The only market participant type that has ‘net confidence’ in the role the Authority plays in the electricity sector are the incumbent gentailers"</t>
    </r>
  </si>
  <si>
    <r>
      <rPr>
        <sz val="9"/>
        <color rgb="FFFF0000"/>
        <rFont val="Calibri"/>
        <family val="2"/>
        <scheme val="minor"/>
      </rPr>
      <t>Does not support UTS amendment option (A7)</t>
    </r>
    <r>
      <rPr>
        <sz val="9"/>
        <color theme="1"/>
        <rFont val="Calibri"/>
        <family val="2"/>
        <scheme val="minor"/>
      </rPr>
      <t xml:space="preserve">
"Weakening the existing Undesirable Trading Situation (UTS) provisions, by imposing an artificial restriction that conduct can’t be both a UTS and breach the trading conduct provisions would be a backward step. The change would undermine confidence in the market and increase the risk that higher prices/volatility would not be accepted."
"It is not unusual that conduct can breach multiple different rules and regulations"
"The interaction of the UTS and conduct provisions is a matter that was considered by WAG when it developed the original proposed trading conduct rules, the Authority when it adopted the trading conduct rules and again was raised during the MDAG review of the trading conduct rules"
"We also agree with the Authority that: “… it would not be problematic if a single event or circumstance were to trigger parallel actions under the UTS and conduct provisions"
"The MDAG proposal would result in boundary issues in determining whether a matter is a trading conduct breach or a UTS. "
"We reject the suggestion this somehow amounts to “double jeopardy”. Double jeopardy applies where a person can be prosecuted or punished twice for the same offence. Double jeopardy does not apply where a person could be convicted for more than one offence due to one act."</t>
    </r>
  </si>
  <si>
    <r>
      <rPr>
        <sz val="9"/>
        <color rgb="FFFF0000"/>
        <rFont val="Calibri"/>
        <family val="2"/>
        <scheme val="minor"/>
      </rPr>
      <t>No competition issue in DSF retail tarrifs</t>
    </r>
    <r>
      <rPr>
        <sz val="9"/>
        <color theme="1"/>
        <rFont val="Calibri"/>
        <family val="2"/>
        <scheme val="minor"/>
      </rPr>
      <t xml:space="preserve">
"[MDAG] does not seem to have identified a clear market or regulatory failure in relation to DSF."
"It could dampen competition, and the motivation of consumers to consider switching, if regulated homogeneity requirements were introduced, even if the “initial requirements” were intended to be broadly permissive"
</t>
    </r>
    <r>
      <rPr>
        <sz val="9"/>
        <color rgb="FFFF0000"/>
        <rFont val="Calibri"/>
        <family val="2"/>
        <scheme val="minor"/>
      </rPr>
      <t xml:space="preserve">Should investigate overseas DSF trials before implementing in NZ
</t>
    </r>
    <r>
      <rPr>
        <sz val="9"/>
        <color theme="1"/>
        <rFont val="Calibri"/>
        <family val="2"/>
        <scheme val="minor"/>
      </rPr>
      <t xml:space="preserve">"It would be useful to investigate the application of/trials in DSF in other jurisdictions, including the scope and the design of the trials and the outcomes, such as in the UK, before making decisions/recommendations about pilots/trials in New Zealand"
</t>
    </r>
    <r>
      <rPr>
        <sz val="9"/>
        <color rgb="FFFF0000"/>
        <rFont val="Calibri"/>
        <family val="2"/>
        <scheme val="minor"/>
      </rPr>
      <t xml:space="preserve">New ancillary service for DSF uptake needs further work/wider consultation
</t>
    </r>
    <r>
      <rPr>
        <sz val="9"/>
        <color theme="1"/>
        <rFont val="Calibri"/>
        <family val="2"/>
        <scheme val="minor"/>
      </rPr>
      <t xml:space="preserve">"The Authority has had discussions with the CEO Forum in response to their advocacy of this option but there hasn’t been a wider industry dialogue"
</t>
    </r>
    <r>
      <rPr>
        <sz val="9"/>
        <color rgb="FFFF0000"/>
        <rFont val="Calibri"/>
        <family val="2"/>
        <scheme val="minor"/>
      </rPr>
      <t xml:space="preserve">Vertical integration is not the problem
</t>
    </r>
    <r>
      <rPr>
        <sz val="9"/>
        <color theme="1"/>
        <rFont val="Calibri"/>
        <family val="2"/>
        <scheme val="minor"/>
      </rPr>
      <t>"there is no competition problem where a vertically-integrated entity does not have market power in either up or downstream markets"</t>
    </r>
  </si>
  <si>
    <r>
      <rPr>
        <sz val="9"/>
        <color rgb="FFFF0000"/>
        <rFont val="Calibri"/>
        <family val="2"/>
        <scheme val="minor"/>
      </rPr>
      <t>Hedge market development needs to be prioritised and fast-tracked</t>
    </r>
    <r>
      <rPr>
        <sz val="9"/>
        <color theme="1"/>
        <rFont val="Calibri"/>
        <family val="2"/>
        <scheme val="minor"/>
      </rPr>
      <t xml:space="preserve">
"This work-stream should be progressed under a much more condensed timeframe than 2023-28 for options B1-B8. We consider a 2-year time-frame to be realistic and achievable."
"B5 should be able to be progressed within a year and at the same time as B1, B3 and B4. B6 and B8 should then be progressed, again in parallel, within a 12-month time-frame and completed by 2025."
</t>
    </r>
    <r>
      <rPr>
        <sz val="9"/>
        <color rgb="FFFF0000"/>
        <rFont val="Calibri"/>
        <family val="2"/>
        <scheme val="minor"/>
      </rPr>
      <t xml:space="preserve">Need to see clear resourcing and sequencing plan
</t>
    </r>
    <r>
      <rPr>
        <sz val="9"/>
        <color theme="1"/>
        <rFont val="Calibri"/>
        <family val="2"/>
        <scheme val="minor"/>
      </rPr>
      <t>"We are open to a discussion about the resources the Authority needs to undertake the MDAG proposed work. We would like to see a fleshed-out work programme with resourcing requirements, key milestones and timing etc to be able to comment on the need for additional budget."</t>
    </r>
  </si>
  <si>
    <r>
      <rPr>
        <sz val="9"/>
        <color rgb="FFFF0000"/>
        <rFont val="Calibri"/>
        <family val="2"/>
        <scheme val="minor"/>
      </rPr>
      <t>Urgent action needed</t>
    </r>
    <r>
      <rPr>
        <sz val="9"/>
        <color theme="1"/>
        <rFont val="Calibri"/>
        <family val="2"/>
        <scheme val="minor"/>
      </rPr>
      <t xml:space="preserve">
"The issues MDAG has raised are issues for today not just the future. The Authority needs to act with urgency and pace to establish a regulatory environment which enables independent suppliers to enter and compete on a level playing field."
</t>
    </r>
    <r>
      <rPr>
        <sz val="9"/>
        <color rgb="FFFF0000"/>
        <rFont val="Calibri"/>
        <family val="2"/>
        <scheme val="minor"/>
      </rPr>
      <t xml:space="preserve">
All 5 areas for action require improvement in competition
</t>
    </r>
    <r>
      <rPr>
        <sz val="9"/>
        <color theme="1"/>
        <rFont val="Calibri"/>
        <family val="2"/>
        <scheme val="minor"/>
      </rPr>
      <t xml:space="preserve">"MDAG should be explicit about the extent to which it considers each of its proposals would improve competitive outcomes (including likely changes in measures such as HHI)"
</t>
    </r>
    <r>
      <rPr>
        <sz val="9"/>
        <color rgb="FFFF0000"/>
        <rFont val="Calibri"/>
        <family val="2"/>
        <scheme val="minor"/>
      </rPr>
      <t>MDAG suggestions too incremental in the name of "regulatory stability"</t>
    </r>
    <r>
      <rPr>
        <sz val="9"/>
        <color theme="1"/>
        <rFont val="Calibri"/>
        <family val="2"/>
        <scheme val="minor"/>
      </rPr>
      <t xml:space="preserve">
"Despite MDAG’s clear position that it “would be unwise” to adopt a “wait and see” approach, MDAG appear to be proposing to do just that in relation to contract market reform."
"Care is needed to ensure regulatory stability is not a roadblock against needed reforms or the promotion of competition (including “thriving competition”) for the long-term benefit of consumers"
"If underlying problems are not addressed it can end-up resulting in need for more regulation"
"“Regulatory stability” does not, for example, provide a “steady environment for investment” if it favours or entrenches incumbent operators at the expense of investment by new entrant or independent operators"
"We agree with the MBIE: “… the electricity sector in New Zealand will need to adapt rapidly if it is going to maintain its social license to operate”"
</t>
    </r>
    <r>
      <rPr>
        <sz val="9"/>
        <color rgb="FFFF0000"/>
        <rFont val="Calibri"/>
        <family val="2"/>
        <scheme val="minor"/>
      </rPr>
      <t>Industry-led initatives supported in principal, but can be tricky to implement</t>
    </r>
    <r>
      <rPr>
        <sz val="9"/>
        <color theme="1"/>
        <rFont val="Calibri"/>
        <family val="2"/>
        <scheme val="minor"/>
      </rPr>
      <t xml:space="preserve">
[see list of criteria for success in industry-led initatives]</t>
    </r>
  </si>
  <si>
    <r>
      <rPr>
        <sz val="9"/>
        <color rgb="FFFF0000"/>
        <rFont val="Calibri"/>
        <family val="2"/>
        <scheme val="minor"/>
      </rPr>
      <t>Need for lots of gen creates opportunity to improve competition</t>
    </r>
    <r>
      <rPr>
        <sz val="9"/>
        <color theme="1"/>
        <rFont val="Calibri"/>
        <family val="2"/>
        <scheme val="minor"/>
      </rPr>
      <t xml:space="preserve">
"There is a risk that if current market problems are not resolved the window of opportunity, created by the need for a large uplift in generation offers for a more competitive market, could be lost"
</t>
    </r>
    <r>
      <rPr>
        <sz val="9"/>
        <color rgb="FFFF0000"/>
        <rFont val="Calibri"/>
        <family val="2"/>
        <scheme val="minor"/>
      </rPr>
      <t xml:space="preserve">Survey shows low confidence in the competition
</t>
    </r>
    <r>
      <rPr>
        <sz val="9"/>
        <color theme="1"/>
        <rFont val="Calibri"/>
        <family val="2"/>
        <scheme val="minor"/>
      </rPr>
      <t xml:space="preserve">"The survey essentially shows that only incumbent gentailers consider that there is a level playing field"
"survey highlights that most industry participants don’t believe prices in the wholesale market are set efficiently or reflect workably competitive outcomes"
</t>
    </r>
    <r>
      <rPr>
        <sz val="9"/>
        <color rgb="FFFF0000"/>
        <rFont val="Calibri"/>
        <family val="2"/>
        <scheme val="minor"/>
      </rPr>
      <t xml:space="preserve">Structural reform remains the gold-standard
</t>
    </r>
    <r>
      <rPr>
        <sz val="9"/>
        <color theme="1"/>
        <rFont val="Calibri"/>
        <family val="2"/>
        <scheme val="minor"/>
      </rPr>
      <t xml:space="preserve">"We agree that “If structural solutions are ultimately required, they should be put in place with the least possible delay”"
"While we consider MDAG should explore options such as virtual asset swaps, the Options Paper does not provide a fully balanced qualitative assessment of the potential benefits of structural reform. Unsubstantiated weight is put on issues such as that breaking-up ownership of run of the river systems could result in “coordination difficulties”"
</t>
    </r>
    <r>
      <rPr>
        <sz val="9"/>
        <color rgb="FFFF0000"/>
        <rFont val="Calibri"/>
        <family val="2"/>
        <scheme val="minor"/>
      </rPr>
      <t xml:space="preserve">Should draw on ACCC work re importance of competition
</t>
    </r>
    <r>
      <rPr>
        <sz val="9"/>
        <color theme="1"/>
        <rFont val="Calibri"/>
        <family val="2"/>
        <scheme val="minor"/>
      </rPr>
      <t xml:space="preserve">"The ACCC inquiry includes detailed consideration of the importance of competition and the importance of hedge market arrangements for competition at both the wholesale and retail levels"
</t>
    </r>
    <r>
      <rPr>
        <sz val="9"/>
        <color rgb="FFFF0000"/>
        <rFont val="Calibri"/>
        <family val="2"/>
        <scheme val="minor"/>
      </rPr>
      <t>What happens in the wholesale market impacts competition in the retail market</t>
    </r>
    <r>
      <rPr>
        <sz val="9"/>
        <color theme="1"/>
        <rFont val="Calibri"/>
        <family val="2"/>
        <scheme val="minor"/>
      </rPr>
      <t xml:space="preserve">
"If market power increases in the wholesale market it will result in worse outcomes for competition/market power in the retail market"
</t>
    </r>
  </si>
  <si>
    <r>
      <rPr>
        <sz val="9"/>
        <color rgb="FFFF0000"/>
        <rFont val="Calibri"/>
        <family val="2"/>
        <scheme val="minor"/>
      </rPr>
      <t>Hedge market development needs to be prioritised and fast-tracked</t>
    </r>
    <r>
      <rPr>
        <sz val="9"/>
        <color theme="1"/>
        <rFont val="Calibri"/>
        <family val="2"/>
        <scheme val="minor"/>
      </rPr>
      <t xml:space="preserve">
"problems in the contract market stem from the actions and market power of the incumbent, vertical-integrated gentailers. One of the Authority’s main priorities should be rapid evolution and development of hedge market arrangements and availability of new products, as part of mandated market-making requirements, including shaped and capped products"
"In highly vertically-integrated markets wholesale liquidity doesn't develop without mandatory market-making"
</t>
    </r>
    <r>
      <rPr>
        <sz val="9"/>
        <color rgb="FFFF0000"/>
        <rFont val="Calibri"/>
        <family val="2"/>
        <scheme val="minor"/>
      </rPr>
      <t xml:space="preserve">Access to exchange traded and OTC hedging contracts is critical for independent retailers and generators to manage their exposure to price and volume risk
</t>
    </r>
    <r>
      <rPr>
        <sz val="9"/>
        <color theme="1"/>
        <rFont val="Calibri"/>
        <family val="2"/>
        <scheme val="minor"/>
      </rPr>
      <t xml:space="preserve">"The independents support mandatory market-making and new hedging products, including shaped and capped products. We also support introduction of non-discrimination/equivalence of input rules etc for wholesale acces"
</t>
    </r>
    <r>
      <rPr>
        <sz val="9"/>
        <color rgb="FFFF0000"/>
        <rFont val="Calibri"/>
        <family val="2"/>
        <scheme val="minor"/>
      </rPr>
      <t xml:space="preserve">Need to actively enable risk management
</t>
    </r>
    <r>
      <rPr>
        <sz val="9"/>
        <color theme="1"/>
        <rFont val="Calibri"/>
        <family val="2"/>
        <scheme val="minor"/>
      </rPr>
      <t xml:space="preserve">"The latest consultation’s problem definition instead appears to have a demand-side focus on “avoid[ing] … undermining … incentives on market participants to manage risk properly” and not “intefer[ing] to ‘soften the landing’ for unhedged participants”.
</t>
    </r>
    <r>
      <rPr>
        <sz val="9"/>
        <color rgb="FFFF0000"/>
        <rFont val="Calibri"/>
        <family val="2"/>
        <scheme val="minor"/>
      </rPr>
      <t>Limited incentives on incumbers to offer profiled/capacity products</t>
    </r>
    <r>
      <rPr>
        <sz val="9"/>
        <color theme="1"/>
        <rFont val="Calibri"/>
        <family val="2"/>
        <scheme val="minor"/>
      </rPr>
      <t xml:space="preserve">
"No meaningful market in these products has developed"
</t>
    </r>
    <r>
      <rPr>
        <sz val="9"/>
        <color rgb="FFFF0000"/>
        <rFont val="Calibri"/>
        <family val="2"/>
        <scheme val="minor"/>
      </rPr>
      <t>Be careful basing access code arrangement on supermarket regime</t>
    </r>
    <r>
      <rPr>
        <sz val="9"/>
        <color theme="1"/>
        <rFont val="Calibri"/>
        <family val="2"/>
        <scheme val="minor"/>
      </rPr>
      <t xml:space="preserve">
"[supermarket] regulatory regime is new and therefore provides an opportunity for the incumbent supermarkets to prove more interventionist regulation is not needed. The electricity industry is well past that point"
</t>
    </r>
    <r>
      <rPr>
        <sz val="9"/>
        <color rgb="FFFF0000"/>
        <rFont val="Calibri"/>
        <family val="2"/>
        <scheme val="minor"/>
      </rPr>
      <t xml:space="preserve">
Product co-design must be open to all
</t>
    </r>
    <r>
      <rPr>
        <sz val="9"/>
        <color theme="1"/>
        <rFont val="Calibri"/>
        <family val="2"/>
        <scheme val="minor"/>
      </rPr>
      <t xml:space="preserve">"it will be critical it is open to ALL market participants to participate"
</t>
    </r>
    <r>
      <rPr>
        <sz val="9"/>
        <color rgb="FFFF0000"/>
        <rFont val="Calibri"/>
        <family val="2"/>
        <scheme val="minor"/>
      </rPr>
      <t xml:space="preserve">Open to extending trading conduct rules to hedge market.  Could consider:
</t>
    </r>
    <r>
      <rPr>
        <sz val="9"/>
        <color theme="1"/>
        <rFont val="Calibri"/>
        <family val="2"/>
        <scheme val="minor"/>
      </rPr>
      <t xml:space="preserve">"what would happen where an offer is consistent with clause 13.5A(2) but inconsistent with clause 13.5A(3)(a)"
</t>
    </r>
    <r>
      <rPr>
        <sz val="9"/>
        <color rgb="FFFF0000"/>
        <rFont val="Calibri"/>
        <family val="2"/>
        <scheme val="minor"/>
      </rPr>
      <t>Extending trading conduct rules to the hedge market may require additional reform</t>
    </r>
    <r>
      <rPr>
        <sz val="9"/>
        <color theme="1"/>
        <rFont val="Calibri"/>
        <family val="2"/>
        <scheme val="minor"/>
      </rPr>
      <t xml:space="preserve">
"Section 13.5A is based on the premise that “offers … will generally be subject to competitive disciplines” and “significant market power will be limited to certain locations or periods”. Extension of the trading conduct rules to the hedge market would only make sense if there were sustained and ongoing issues of significant market power."
"A potential problem with this ‘safe-harbour’ is that what might be OK if a supplier does not have market power will not necessarily be OK if the supplier does have market power e.g. refusal to supply."
"The Commerce Act reform highlights there can be situations where an offer is consistent with clause 13.5A(2) but inconsistent with clause 13.5A(3)(a)."
"current trading conduct rules ... may throw the net: (i) too widely covering market participants who don’t have market power and can’t cause harm to the market; but (ii) too narrowly at the potential market abuses that may cause harm to consumers"</t>
    </r>
  </si>
  <si>
    <t>Jim Newfield</t>
  </si>
  <si>
    <r>
      <rPr>
        <sz val="9"/>
        <color rgb="FFFF0000"/>
        <rFont val="Calibri"/>
        <family val="2"/>
        <scheme val="minor"/>
      </rPr>
      <t>Reliability is important, so scarcity (and therefore high prices) are unacceptable</t>
    </r>
    <r>
      <rPr>
        <sz val="9"/>
        <color theme="1"/>
        <rFont val="Calibri"/>
        <family val="2"/>
        <scheme val="minor"/>
      </rPr>
      <t xml:space="preserve">
"High prices caused by that threatened or actual lack of supply will not be accepted. Reliability and achieving public acceptance must be considered on this basis, and the system developed so that it does not ever have practicably avoidable shortage conditions.
"Getting the public to understand that a moderately elevated price is a signal to delay a use of electricity is possible. Getting acceptance that high prices, either wholesale or retail, are just a way to say, “Oops. We may have to turn the lights off”, is not a realistic approach to reliable supply."</t>
    </r>
  </si>
  <si>
    <r>
      <rPr>
        <sz val="9"/>
        <color rgb="FFFF0000"/>
        <rFont val="Calibri"/>
        <family val="2"/>
        <scheme val="minor"/>
      </rPr>
      <t>Supports spot market</t>
    </r>
    <r>
      <rPr>
        <sz val="9"/>
        <color theme="1"/>
        <rFont val="Calibri"/>
        <family val="2"/>
        <scheme val="minor"/>
      </rPr>
      <t xml:space="preserve">
"The Options Paper of the Market Development Advisory Group credibly expands on the reasons that the Spot Price system should be retained."</t>
    </r>
  </si>
  <si>
    <r>
      <rPr>
        <sz val="9"/>
        <color rgb="FFFF0000"/>
        <rFont val="Calibri"/>
        <family val="2"/>
        <scheme val="minor"/>
      </rPr>
      <t>Four main issues</t>
    </r>
    <r>
      <rPr>
        <sz val="9"/>
        <color theme="1"/>
        <rFont val="Calibri"/>
        <family val="2"/>
        <scheme val="minor"/>
      </rPr>
      <t xml:space="preserve">
"a) North Island peak winter evening demand.
b) Deciding between the bids of equally priced generating plants when the System Operator cannot accept all those bids.
c) Ensuring that price discipline will be maintained when fossil fuel is no longer providing a benchmark for limiting the value ascribed to stored water.
d) How much storage?"</t>
    </r>
  </si>
  <si>
    <t>Transpower</t>
  </si>
  <si>
    <r>
      <rPr>
        <sz val="9"/>
        <color rgb="FFFF0000"/>
        <rFont val="Calibri"/>
        <family val="2"/>
        <scheme val="minor"/>
      </rPr>
      <t>Priority for Transpower is reliability in transition</t>
    </r>
    <r>
      <rPr>
        <sz val="9"/>
        <color theme="1"/>
        <rFont val="Calibri"/>
        <family val="2"/>
        <scheme val="minor"/>
      </rPr>
      <t xml:space="preserve">
"Our focus in this consultation response is on those options most likely to support the reliable transition to a renewables-based electricity system"</t>
    </r>
  </si>
  <si>
    <r>
      <rPr>
        <sz val="9"/>
        <color rgb="FFFF0000"/>
        <rFont val="Calibri"/>
        <family val="2"/>
        <scheme val="minor"/>
      </rPr>
      <t>Energy-only price signals appear insufficient</t>
    </r>
    <r>
      <rPr>
        <sz val="9"/>
        <color theme="1"/>
        <rFont val="Calibri"/>
        <family val="2"/>
        <scheme val="minor"/>
      </rPr>
      <t xml:space="preserve">
"While we believe that markets are a highly effective tool for ensuring efficient outcomes, sole reliance on market solutions particularly during periods of significant transition may not generate the outcomes required to drive confidence in electrification"</t>
    </r>
  </si>
  <si>
    <r>
      <rPr>
        <sz val="9"/>
        <color rgb="FFFF0000"/>
        <rFont val="Calibri"/>
        <family val="2"/>
        <scheme val="minor"/>
      </rPr>
      <t xml:space="preserve">Messy transition risks political intervention
</t>
    </r>
    <r>
      <rPr>
        <sz val="9"/>
        <color theme="1"/>
        <rFont val="Calibri"/>
        <family val="2"/>
        <scheme val="minor"/>
      </rPr>
      <t xml:space="preserve">"Consumers will, in the long-term, benefit from the emissions reductions and anticipated lower prices a market-led renewables based electricity system should bring. However, a transition that brings high prices and risks to security of supply invites political intervention before the benefits can be realised"
</t>
    </r>
    <r>
      <rPr>
        <sz val="9"/>
        <color rgb="FFFF0000"/>
        <rFont val="Calibri"/>
        <family val="2"/>
        <scheme val="minor"/>
      </rPr>
      <t>Need to focus on reliability</t>
    </r>
    <r>
      <rPr>
        <sz val="9"/>
        <color theme="1"/>
        <rFont val="Calibri"/>
        <family val="2"/>
        <scheme val="minor"/>
      </rPr>
      <t xml:space="preserve">
"To get to a well-functioning renewables electricity market there will be transition trade-offs, for example, an objective for “efficient operation” may necessitate a degree of friction (or inefficiency) while the market adjusts to changed operational parameters needed for security of supply. The tolerance of consumers for an unreliable electricity supply is not infinite and the real possibility of ad hoc intervention exists when faced with risk of electricity supply blackouts from insufficient generation or grid capacity"
</t>
    </r>
    <r>
      <rPr>
        <sz val="9"/>
        <color rgb="FFFF0000"/>
        <rFont val="Calibri"/>
        <family val="2"/>
        <scheme val="minor"/>
      </rPr>
      <t xml:space="preserve">Possible need for temporary options
</t>
    </r>
    <r>
      <rPr>
        <sz val="9"/>
        <color theme="1"/>
        <rFont val="Calibri"/>
        <family val="2"/>
        <scheme val="minor"/>
      </rPr>
      <t>"Some options may need to be temporary, acting as stepping-stones until the transition is complete. A periodic review cycle for future options implementation would have merit to help align the transition with contextual changes unlikely to be linear in nature."</t>
    </r>
  </si>
  <si>
    <r>
      <rPr>
        <sz val="9"/>
        <color rgb="FFFF0000"/>
        <rFont val="Calibri"/>
        <family val="2"/>
        <scheme val="minor"/>
      </rPr>
      <t xml:space="preserve">Prioritise options that increase flexible gen resources
</t>
    </r>
    <r>
      <rPr>
        <sz val="9"/>
        <color theme="1"/>
        <rFont val="Calibri"/>
        <family val="2"/>
        <scheme val="minor"/>
      </rPr>
      <t xml:space="preserve">"options that provide the SO with mechanisms to reduce uncertainty and increase resource availability to manage supply variability during the transition are urgently required"
</t>
    </r>
    <r>
      <rPr>
        <sz val="9"/>
        <color rgb="FFFF0000"/>
        <rFont val="Calibri"/>
        <family val="2"/>
        <scheme val="minor"/>
      </rPr>
      <t xml:space="preserve">Importance of transmission investment
</t>
    </r>
    <r>
      <rPr>
        <sz val="9"/>
        <color theme="1"/>
        <rFont val="Calibri"/>
        <family val="2"/>
        <scheme val="minor"/>
      </rPr>
      <t xml:space="preserve">"We ask that the MDAG reflects the critical dependency on transmission for a competitive market in its recommendations to the Electricity Authority"
</t>
    </r>
    <r>
      <rPr>
        <sz val="9"/>
        <color rgb="FFFF0000"/>
        <rFont val="Calibri"/>
        <family val="2"/>
        <scheme val="minor"/>
      </rPr>
      <t xml:space="preserve">MDAG should comment on influence of other govt. developments on options
</t>
    </r>
    <r>
      <rPr>
        <sz val="9"/>
        <color theme="1"/>
        <rFont val="Calibri"/>
        <family val="2"/>
        <scheme val="minor"/>
      </rPr>
      <t xml:space="preserve">"The recommendations to the Authority could also convey the MDAG’s view on any extent that government-led policy developments (the Energy Strategy, Gas Transition Plan, and NZ Battery) have influenced, or could influence, the options being recommended. "
</t>
    </r>
    <r>
      <rPr>
        <sz val="9"/>
        <color rgb="FFFF0000"/>
        <rFont val="Calibri"/>
        <family val="2"/>
        <scheme val="minor"/>
      </rPr>
      <t>SO should be involed in delivering options</t>
    </r>
    <r>
      <rPr>
        <sz val="9"/>
        <color theme="1"/>
        <rFont val="Calibri"/>
        <family val="2"/>
        <scheme val="minor"/>
      </rPr>
      <t xml:space="preserve">
"As the SO will ultimately be operating the market and system including any changes delivered, we believe our inclusion in the delivery in any changes can help deliver better outcomes for consumers and the safe and secure operation of the power system</t>
    </r>
  </si>
  <si>
    <r>
      <rPr>
        <sz val="9"/>
        <color rgb="FFFF0000"/>
        <rFont val="Calibri"/>
        <family val="2"/>
        <scheme val="minor"/>
      </rPr>
      <t>Supports improved monitoring, incl. cooperation with Commerce Commission</t>
    </r>
    <r>
      <rPr>
        <sz val="9"/>
        <color theme="1"/>
        <rFont val="Calibri"/>
        <family val="2"/>
        <scheme val="minor"/>
      </rPr>
      <t xml:space="preserve">
"Alongside conduct monitoring, the MDAG could also recommend the Commerce Commission and Authority work together to require information disclosures from participants that enable the regulator to monitor for any issues under section 36 of the Commerce Act"</t>
    </r>
  </si>
  <si>
    <r>
      <rPr>
        <sz val="9"/>
        <color rgb="FFFF0000"/>
        <rFont val="Calibri"/>
        <family val="2"/>
        <scheme val="minor"/>
      </rPr>
      <t>Supports aggregation of development pipeline issues, but need to consider implications</t>
    </r>
    <r>
      <rPr>
        <sz val="9"/>
        <color theme="1"/>
        <rFont val="Calibri"/>
        <family val="2"/>
        <scheme val="minor"/>
      </rPr>
      <t xml:space="preserve">
"if the SO is required to produce this future pipeline information and/or update the energy and capacity margins more frequently than the current annual SOSA process, the SO would need to assess the feasibility and the resource requirements."</t>
    </r>
  </si>
  <si>
    <r>
      <rPr>
        <sz val="9"/>
        <color rgb="FFFF0000"/>
        <rFont val="Calibri"/>
        <family val="2"/>
        <scheme val="minor"/>
      </rPr>
      <t xml:space="preserve">Ahead market
</t>
    </r>
    <r>
      <rPr>
        <sz val="9"/>
        <rFont val="Calibri"/>
        <family val="2"/>
        <scheme val="minor"/>
      </rPr>
      <t>"Considering the effort that could be required for this option the investigation into the design should start sooner than 2025 to meet the MDAG proposed timing of mid-2027"</t>
    </r>
    <r>
      <rPr>
        <sz val="9"/>
        <color rgb="FFFF0000"/>
        <rFont val="Calibri"/>
        <family val="2"/>
        <scheme val="minor"/>
      </rPr>
      <t xml:space="preserve">
Aggregated information on pipeline of new developments
</t>
    </r>
    <r>
      <rPr>
        <sz val="9"/>
        <rFont val="Calibri"/>
        <family val="2"/>
        <scheme val="minor"/>
      </rPr>
      <t xml:space="preserve">"The MDAG proposed timing of 2023 – 2024 might be challenging to implement a full solution and so a phased approach may be more appropriate"
</t>
    </r>
    <r>
      <rPr>
        <sz val="9"/>
        <color rgb="FFFF0000"/>
        <rFont val="Calibri"/>
        <family val="2"/>
        <scheme val="minor"/>
      </rPr>
      <t xml:space="preserve">
RERT</t>
    </r>
    <r>
      <rPr>
        <sz val="9"/>
        <color theme="1"/>
        <rFont val="Calibri"/>
        <family val="2"/>
        <scheme val="minor"/>
      </rPr>
      <t xml:space="preserve">
"Consider this could be investigated sooner than indicated by MDAG, as part of or as a stepping-stone for A4"</t>
    </r>
  </si>
  <si>
    <r>
      <rPr>
        <sz val="9"/>
        <color rgb="FFFF0000"/>
        <rFont val="Calibri"/>
        <family val="2"/>
        <scheme val="minor"/>
      </rPr>
      <t>Supports new ancillary services (as a priority) but needs more work</t>
    </r>
    <r>
      <rPr>
        <sz val="9"/>
        <color theme="1"/>
        <rFont val="Calibri"/>
        <family val="2"/>
        <scheme val="minor"/>
      </rPr>
      <t xml:space="preserve">
"a new ancillary service product should be progressed as a priority to provide additional incentives for flexible resources to manage balancing supply and demand given the increasing uncertainty"
"Further design thinking ... plus building, testing, implementing and procuring all need to be worked through as part of this ancillary service development. In the interim as a stepping-stone the design may require more straightforward procurement approaches to ensure firm resource is available to support reliable supply"
"we consider reliance on efficient energy price signals on their own may not guarantee a desirable market response to address the anticipated winter generation capacity constraints and lack of flexibility resources"
</t>
    </r>
    <r>
      <rPr>
        <sz val="9"/>
        <color rgb="FFFF0000"/>
        <rFont val="Calibri"/>
        <family val="2"/>
        <scheme val="minor"/>
      </rPr>
      <t>Additional option suggested (strengthened AOPOs)</t>
    </r>
    <r>
      <rPr>
        <sz val="9"/>
        <color theme="1"/>
        <rFont val="Calibri"/>
        <family val="2"/>
        <scheme val="minor"/>
      </rPr>
      <t xml:space="preserve">
"Improved system performance can also come from strengthening asset owner performance obligations (AOPOs)"
</t>
    </r>
    <r>
      <rPr>
        <sz val="9"/>
        <color rgb="FFFF0000"/>
        <rFont val="Calibri"/>
        <family val="2"/>
        <scheme val="minor"/>
      </rPr>
      <t>Intermittent gen forecasting focus should be on improved forecasts rather than more data</t>
    </r>
    <r>
      <rPr>
        <sz val="9"/>
        <color theme="1"/>
        <rFont val="Calibri"/>
        <family val="2"/>
        <scheme val="minor"/>
      </rPr>
      <t xml:space="preserve">
"While providing increased information to the market based on an external wind forecast would provide additional information on potential wind variability and uncertainty, we believe that any large-scale improvement in the quality of intermittent generation forecasting will depend on the outcome of the project the Authority is currently working on to improve the accuracy of intermittent generation forecasts/offers"
"sensitivity schedules can help participants understand the potential variability in forecast spot prices."
</t>
    </r>
    <r>
      <rPr>
        <sz val="9"/>
        <color rgb="FFFF0000"/>
        <rFont val="Calibri"/>
        <family val="2"/>
        <scheme val="minor"/>
      </rPr>
      <t>Supports guidance for FSR, but need to be careful not to slow progress</t>
    </r>
    <r>
      <rPr>
        <sz val="9"/>
        <color theme="1"/>
        <rFont val="Calibri"/>
        <family val="2"/>
        <scheme val="minor"/>
      </rPr>
      <t xml:space="preserve">
"The principles need to adequately balance the issues of system security, resilience and market efficiency and not act as an impediment to decision making in a context of rapid changes in technology development and their commercialisation"
</t>
    </r>
    <r>
      <rPr>
        <sz val="9"/>
        <color rgb="FFFF0000"/>
        <rFont val="Calibri"/>
        <family val="2"/>
        <scheme val="minor"/>
      </rPr>
      <t xml:space="preserve">Questions about role of FSR reference group
</t>
    </r>
    <r>
      <rPr>
        <sz val="9"/>
        <color theme="1"/>
        <rFont val="Calibri"/>
        <family val="2"/>
        <scheme val="minor"/>
      </rPr>
      <t xml:space="preserve">"Would the reference group be in the FSR project process, involved in drafting papers, analysing submissions, holding workshops; or would the role be modelled similar to an advisory group?"
</t>
    </r>
    <r>
      <rPr>
        <sz val="9"/>
        <color rgb="FFFF0000"/>
        <rFont val="Calibri"/>
        <family val="2"/>
        <scheme val="minor"/>
      </rPr>
      <t xml:space="preserve">Supports ahead market, but needs careful consideration
</t>
    </r>
    <r>
      <rPr>
        <sz val="9"/>
        <color theme="1"/>
        <rFont val="Calibri"/>
        <family val="2"/>
        <scheme val="minor"/>
      </rPr>
      <t xml:space="preserve">"There are also benefits to the SO. Providing firm schedules to resources ahead of real-time with only balancing deviations from these schedules in real-time reduces the uncertainty coming into real-time relative to the status quo which will assist the SO in its security planning"
"this option would represent a significant change to the market with consequences for existing market participants. Such a significant change would need to be assessed against other options"
</t>
    </r>
    <r>
      <rPr>
        <sz val="9"/>
        <color rgb="FFFF0000"/>
        <rFont val="Calibri"/>
        <family val="2"/>
        <scheme val="minor"/>
      </rPr>
      <t xml:space="preserve">Negative offer prices deserve more consideration
</t>
    </r>
    <r>
      <rPr>
        <sz val="9"/>
        <color theme="1"/>
        <rFont val="Calibri"/>
        <family val="2"/>
        <scheme val="minor"/>
      </rPr>
      <t xml:space="preserve">"While we agree with the MDAG’s articulation of the specific issues of introducing negative offers, we do not agree that this does not warrant further work at this stage"
</t>
    </r>
    <r>
      <rPr>
        <sz val="9"/>
        <color rgb="FFFF0000"/>
        <rFont val="Calibri"/>
        <family val="2"/>
        <scheme val="minor"/>
      </rPr>
      <t xml:space="preserve">Benefits of intertemporal offers have been discounted too quickly
</t>
    </r>
    <r>
      <rPr>
        <sz val="9"/>
        <color theme="1"/>
        <rFont val="Calibri"/>
        <family val="2"/>
        <scheme val="minor"/>
      </rPr>
      <t xml:space="preserve">"This lack of forward “visibility” of the current dispatch tools could be addressed through complex offers and intertemporal optimisation so that current decisions are made with some “knowledge” of the implication these decisions have on future periods."
"The benefits of intertemporal coordination could increase further with increased proliferation of limited battery energy storage systems (BESS)"
</t>
    </r>
    <r>
      <rPr>
        <sz val="9"/>
        <color rgb="FFFF0000"/>
        <rFont val="Calibri"/>
        <family val="2"/>
        <scheme val="minor"/>
      </rPr>
      <t xml:space="preserve">Changing offers after gate closure reduces stability
</t>
    </r>
    <r>
      <rPr>
        <sz val="9"/>
        <color theme="1"/>
        <rFont val="Calibri"/>
        <family val="2"/>
        <scheme val="minor"/>
      </rPr>
      <t>"In short, this option only increases, rather than decreases, uncertainty closer to real time which can adversely impact system security"
"We consider the introduction of the additional ancillary service (A4), the day-ahead market approach (A6) and/or the introduction of complex 
offers (A9) would be more principled ways of addressing the inflexibility of some plant without increasing uncertainty closer to real-time that
compromises system security"</t>
    </r>
  </si>
  <si>
    <r>
      <rPr>
        <sz val="9"/>
        <color rgb="FFFF0000"/>
        <rFont val="Calibri"/>
        <family val="2"/>
        <scheme val="minor"/>
      </rPr>
      <t>Distribution-level LMP costs outweigh benefits</t>
    </r>
    <r>
      <rPr>
        <sz val="9"/>
        <color theme="1"/>
        <rFont val="Calibri"/>
        <family val="2"/>
        <scheme val="minor"/>
      </rPr>
      <t xml:space="preserve">
"Extending the market model beyond the grid exit point into the distribution network to calculate LMPs in the distribution network will significantly increase the size and complexity of the market clearing engine …  Market settlement would be at sub-distribution level which would be significant change to the settlement process. The question then becomes whether the benefits outweigh the increased complexity and costs."
"This option would divert significant industry resource in investigating a complex solution to an issue for which the problem and benefits are uncertain. This option should not be recommended"</t>
    </r>
  </si>
  <si>
    <t>Nova</t>
  </si>
  <si>
    <r>
      <rPr>
        <sz val="9"/>
        <color rgb="FFFF0000"/>
        <rFont val="Calibri"/>
        <family val="2"/>
        <scheme val="minor"/>
      </rPr>
      <t>Supports spot market</t>
    </r>
    <r>
      <rPr>
        <sz val="9"/>
        <color theme="1"/>
        <rFont val="Calibri"/>
        <family val="2"/>
        <scheme val="minor"/>
      </rPr>
      <t xml:space="preserve">
"The electricity market should continue to reflect the marginal costs of generation and delivery."</t>
    </r>
  </si>
  <si>
    <r>
      <rPr>
        <sz val="9"/>
        <color rgb="FFFF0000"/>
        <rFont val="Calibri"/>
        <family val="2"/>
        <scheme val="minor"/>
      </rPr>
      <t>Structural options not supported</t>
    </r>
    <r>
      <rPr>
        <sz val="9"/>
        <color theme="1"/>
        <rFont val="Calibri"/>
        <family val="2"/>
        <scheme val="minor"/>
      </rPr>
      <t xml:space="preserve">
"Like MDAG, Nova does not support structural changes to the ownership of the current generation fleet, either physical or virtual"</t>
    </r>
  </si>
  <si>
    <r>
      <rPr>
        <sz val="9"/>
        <color rgb="FFFF0000"/>
        <rFont val="Calibri"/>
        <family val="2"/>
        <scheme val="minor"/>
      </rPr>
      <t>Decarbonisation should be driven by ETS</t>
    </r>
    <r>
      <rPr>
        <sz val="9"/>
        <color theme="1"/>
        <rFont val="Calibri"/>
        <family val="2"/>
        <scheme val="minor"/>
      </rPr>
      <t xml:space="preserve">
"The price of NZUs under the emissions trading scheme (ETS) should be the primary driver of the transition to a low emissions economy"
</t>
    </r>
    <r>
      <rPr>
        <sz val="9"/>
        <color rgb="FFFF0000"/>
        <rFont val="Calibri"/>
        <family val="2"/>
        <scheme val="minor"/>
      </rPr>
      <t xml:space="preserve">Government policies directly impact investments in energy sector
</t>
    </r>
    <r>
      <rPr>
        <sz val="9"/>
        <color theme="1"/>
        <rFont val="Calibri"/>
        <family val="2"/>
        <scheme val="minor"/>
      </rPr>
      <t>[see list of policies, e.g. Lake Onslow, on page 1]</t>
    </r>
  </si>
  <si>
    <r>
      <rPr>
        <sz val="9"/>
        <color rgb="FFFF0000"/>
        <rFont val="Calibri"/>
        <family val="2"/>
        <scheme val="minor"/>
      </rPr>
      <t xml:space="preserve">Shortage values update - VOLL should be extended to include hot water control (e.g. Voll </t>
    </r>
    <r>
      <rPr>
        <vertAlign val="subscript"/>
        <sz val="9"/>
        <color rgb="FFFF0000"/>
        <rFont val="Calibri"/>
        <family val="2"/>
        <scheme val="minor"/>
      </rPr>
      <t>light</t>
    </r>
    <r>
      <rPr>
        <sz val="9"/>
        <color rgb="FFFF0000"/>
        <rFont val="Calibri"/>
        <family val="2"/>
        <scheme val="minor"/>
      </rPr>
      <t>)</t>
    </r>
    <r>
      <rPr>
        <sz val="9"/>
        <color theme="1"/>
        <rFont val="Calibri"/>
        <family val="2"/>
        <scheme val="minor"/>
      </rPr>
      <t xml:space="preserve">
"The instruction from the SO to reduce demand should lead to demand offers being set to a predetermined minimum value, or “VOLL light” . VOLL light would be considerably less than VOLL because the impact is comparatively minor, nevertheless, the load reduction effected under normal conditions reduces demand and as a result prices. Imposing VOLL light will better reflect market costs"
</t>
    </r>
    <r>
      <rPr>
        <sz val="9"/>
        <color rgb="FFFF0000"/>
        <rFont val="Calibri"/>
        <family val="2"/>
        <scheme val="minor"/>
      </rPr>
      <t xml:space="preserve">Remove UTS over-ride would improve market confidence
</t>
    </r>
    <r>
      <rPr>
        <sz val="9"/>
        <color theme="1"/>
        <rFont val="Calibri"/>
        <family val="2"/>
        <scheme val="minor"/>
      </rPr>
      <t>"Providers of high-cost backup generation and demand response need to be able to have confidence that real time prices are most likely to stand so long as there has been no breach of the trading conduct provisions. The very nature of high priced events is such that parties exposed to the high prices are inclined to claim a UTS even if the only basis of such a claim is for technical breaches of the Code"</t>
    </r>
  </si>
  <si>
    <r>
      <rPr>
        <sz val="9"/>
        <color rgb="FFFF0000"/>
        <rFont val="Calibri"/>
        <family val="2"/>
        <scheme val="minor"/>
      </rPr>
      <t>Requirements for standardised shape products</t>
    </r>
    <r>
      <rPr>
        <sz val="9"/>
        <color theme="1"/>
        <rFont val="Calibri"/>
        <family val="2"/>
        <scheme val="minor"/>
      </rPr>
      <t xml:space="preserve">
"For an exchange traded shaped product to be successful, it is Nova’s view that it would need to be tradeable on a New Zealand Exchange and for prudential requirements able to be netted against prudential and commitments held with the Clearing Manager"</t>
    </r>
  </si>
  <si>
    <r>
      <rPr>
        <sz val="9"/>
        <color rgb="FFFF0000"/>
        <rFont val="Calibri"/>
        <family val="2"/>
        <scheme val="minor"/>
      </rPr>
      <t>DSF options should have lower priority</t>
    </r>
    <r>
      <rPr>
        <sz val="9"/>
        <color theme="1"/>
        <rFont val="Calibri"/>
        <family val="2"/>
        <scheme val="minor"/>
      </rPr>
      <t xml:space="preserve">
"In the longer term as the market develops, technology is improved and commercialised, and new tools and standardised communication protocols are developed, it should become easier to expand the DSF tools. Nova therefore suggests that these initiatives should not be given as much priority as the above options by the Authority in the short term. "</t>
    </r>
  </si>
  <si>
    <r>
      <rPr>
        <sz val="9"/>
        <color rgb="FFFF0000"/>
        <rFont val="Calibri"/>
        <family val="2"/>
        <scheme val="minor"/>
      </rPr>
      <t xml:space="preserve">EECA could develop options
</t>
    </r>
    <r>
      <rPr>
        <sz val="9"/>
        <color theme="1"/>
        <rFont val="Calibri"/>
        <family val="2"/>
        <scheme val="minor"/>
      </rPr>
      <t xml:space="preserve">"EECA could potentially be asked to promote and develop options such as:
C1 Monitor provision &amp; uptake of DSF-rewarding tariffs
C13 Provide information to help large users with upcoming DSF investment decisions, &amp;
C14 Provide information to help domestic customers with DSF decisions"
</t>
    </r>
    <r>
      <rPr>
        <sz val="9"/>
        <color rgb="FFFF0000"/>
        <rFont val="Calibri"/>
        <family val="2"/>
        <scheme val="minor"/>
      </rPr>
      <t xml:space="preserve">Negawatt scheme not supported
</t>
    </r>
    <r>
      <rPr>
        <sz val="9"/>
        <color theme="1"/>
        <rFont val="Calibri"/>
        <family val="2"/>
        <scheme val="minor"/>
      </rPr>
      <t>"Nova agrees that this is unnecessary given the availability of demand side dispatch under real time pricing"</t>
    </r>
  </si>
  <si>
    <r>
      <rPr>
        <sz val="9"/>
        <color rgb="FFFF0000"/>
        <rFont val="Calibri"/>
        <family val="2"/>
        <scheme val="minor"/>
      </rPr>
      <t>Public confidence benefits under-appreciated</t>
    </r>
    <r>
      <rPr>
        <sz val="9"/>
        <color theme="1"/>
        <rFont val="Calibri"/>
        <family val="2"/>
        <scheme val="minor"/>
      </rPr>
      <t xml:space="preserve">
"When energy markets lose the confidence of the public and politicians, events and ‘knee-jerk’ responses from politicians can spiral out of control very quickly The costs of bringing the market back to equilibrium can be very high, yet still not understood by those making the decisions"</t>
    </r>
  </si>
  <si>
    <t>ERANZ</t>
  </si>
  <si>
    <r>
      <rPr>
        <sz val="9"/>
        <color rgb="FFFF0000"/>
        <rFont val="Calibri"/>
        <family val="2"/>
        <scheme val="minor"/>
      </rPr>
      <t>Does not support virtual disaggregation</t>
    </r>
    <r>
      <rPr>
        <sz val="9"/>
        <color theme="1"/>
        <rFont val="Calibri"/>
        <family val="2"/>
        <scheme val="minor"/>
      </rPr>
      <t xml:space="preserve">
"The case for beginning to investigate virtual disaggregation has not been made. So far, the problem definition is theoretical, not an observed problem present in the current market"
"Starting work on a solution prematurely may create an environment where sector leaders wait for this chosen solution, rather than continuing to consider and analyse superior alternatives"
"Economic analysis ERANZ commission in 2021 from TDB Advisory demonstrated the economic efficiency of vertically integrated ‘gentailers’. Therefore, the costs of virtually breaking up gentailers are more than just transactions costs – there are real and lasting economic inefficiencies which are borne by consumers."</t>
    </r>
  </si>
  <si>
    <r>
      <rPr>
        <sz val="9"/>
        <color rgb="FFFF0000"/>
        <rFont val="Calibri"/>
        <family val="2"/>
        <scheme val="minor"/>
      </rPr>
      <t>Public confidence important</t>
    </r>
    <r>
      <rPr>
        <sz val="9"/>
        <color theme="1"/>
        <rFont val="Calibri"/>
        <family val="2"/>
        <scheme val="minor"/>
      </rPr>
      <t xml:space="preserve">
E.g. "The role of retailers is to stand between their customers and the wholesale market. However, to outside observers, this increased volatility could be interpreted as a sign the market is not functioning well."</t>
    </r>
  </si>
  <si>
    <t>MEUG</t>
  </si>
  <si>
    <t>Flick</t>
  </si>
  <si>
    <r>
      <rPr>
        <sz val="9"/>
        <color rgb="FFFF0000"/>
        <rFont val="Calibri"/>
        <family val="2"/>
        <scheme val="minor"/>
      </rPr>
      <t>Reduced incentives to utilise DSF</t>
    </r>
    <r>
      <rPr>
        <sz val="9"/>
        <color theme="1"/>
        <rFont val="Calibri"/>
        <family val="2"/>
        <scheme val="minor"/>
      </rPr>
      <t xml:space="preserve">
"We agree with MDAG’s observation that “vertically integrated generator-retailers have dampened incentives to utilise DSF”. Retailing is a competitive market and retailers that offer products that customers want should be rewarded for their innovation."
</t>
    </r>
    <r>
      <rPr>
        <sz val="9"/>
        <color rgb="FFFF0000"/>
        <rFont val="Calibri"/>
        <family val="2"/>
        <scheme val="minor"/>
      </rPr>
      <t xml:space="preserve">Key objective of DSF is to lower total system costs
</t>
    </r>
    <r>
      <rPr>
        <sz val="9"/>
        <color theme="1"/>
        <rFont val="Calibri"/>
        <family val="2"/>
        <scheme val="minor"/>
      </rPr>
      <t xml:space="preserve">"We acknowledge businesses may be established to offer ‘flexibility’ services to customers, in addition to electricity supplied by retailers. The critical outcome from Flick’s perspective is that overall arrangements lower the total system costs for end consumers."
</t>
    </r>
    <r>
      <rPr>
        <sz val="9"/>
        <color rgb="FFFF0000"/>
        <rFont val="Calibri"/>
        <family val="2"/>
        <scheme val="minor"/>
      </rPr>
      <t xml:space="preserve">The use of profiling should be banned as soon as possible.
Does not support mandating DSF tariffs
</t>
    </r>
    <r>
      <rPr>
        <sz val="9"/>
        <rFont val="Calibri"/>
        <family val="2"/>
        <scheme val="minor"/>
      </rPr>
      <t xml:space="preserve">"If the settings and incentives are right, retailers will be compelled to solve for reduced peak demand, either internally or through consumer propositions. What is more important is that electricity consumers can get access to accurate information about available tariff options and the process of switching retailers is easy."
</t>
    </r>
    <r>
      <rPr>
        <sz val="9"/>
        <color rgb="FFFF0000"/>
        <rFont val="Calibri"/>
        <family val="2"/>
        <scheme val="minor"/>
      </rPr>
      <t>Monitoring provision and uptake of DSF tariffs needs a clear articulation of the problem and net benefits</t>
    </r>
    <r>
      <rPr>
        <sz val="9"/>
        <color theme="1"/>
        <rFont val="Calibri"/>
        <family val="2"/>
        <scheme val="minor"/>
      </rPr>
      <t xml:space="preserve">
"Flick suggests there has to be clear articulation of the problem this monitoring would solve. We also query whether the costs associated with setting up an ongoing monitoring function – involving all retailers – will achieve a net benefit and the desired outcome. Time of use tariffs have had large uptake over the past few years... This does not necessarily translate to greater off-peak usage."
</t>
    </r>
    <r>
      <rPr>
        <sz val="9"/>
        <color rgb="FFFF0000"/>
        <rFont val="Calibri"/>
        <family val="2"/>
        <scheme val="minor"/>
      </rPr>
      <t xml:space="preserve">Supports standardised shape-related products
</t>
    </r>
    <r>
      <rPr>
        <sz val="9"/>
        <rFont val="Calibri"/>
        <family val="2"/>
        <scheme val="minor"/>
      </rPr>
      <t xml:space="preserve">"Baseload futures products are no longer sufficient, or you might go as far to say that the fact only baseload products are traded is a sign of an immature risk management market...Independent retailers are incurring additional costs from arranging shape cover bilaterally."
</t>
    </r>
    <r>
      <rPr>
        <sz val="9"/>
        <color rgb="FFFF0000"/>
        <rFont val="Calibri"/>
        <family val="2"/>
        <scheme val="minor"/>
      </rPr>
      <t xml:space="preserve">Supports learning-by-doing and notes that the Code may be a constraint
</t>
    </r>
    <r>
      <rPr>
        <sz val="9"/>
        <rFont val="Calibri"/>
        <family val="2"/>
        <scheme val="minor"/>
      </rPr>
      <t>"The Code was written decades ago. The starting point needs to be what is in the long term interests of the consumer in the current context of a more renewables based electricity system."
"We note the Authority now has the mandate to approve Code exemptions (and impose conditions) that could enable more innovation"</t>
    </r>
    <r>
      <rPr>
        <sz val="9"/>
        <color theme="1"/>
        <rFont val="Calibri"/>
        <family val="2"/>
        <scheme val="minor"/>
      </rPr>
      <t xml:space="preserve">
</t>
    </r>
    <r>
      <rPr>
        <sz val="9"/>
        <color rgb="FFFF0000"/>
        <rFont val="Calibri"/>
        <family val="2"/>
        <scheme val="minor"/>
      </rPr>
      <t>Powerswitch should have access to consumption data so customers' switch decisions are based on the most accurate information</t>
    </r>
    <r>
      <rPr>
        <sz val="9"/>
        <color theme="1"/>
        <rFont val="Calibri"/>
        <family val="2"/>
        <scheme val="minor"/>
      </rPr>
      <t xml:space="preserve">
"Powerswitch must also be funded to provide high quality information for its ‘regulated’ service so that customers can trust that recommendations provide a financial benefit. Flick suggests this topic is an urgent priority that is unrelated to any transition to more renewable generation."</t>
    </r>
  </si>
  <si>
    <t>Fonterra</t>
  </si>
  <si>
    <r>
      <rPr>
        <sz val="9"/>
        <color rgb="FFFF0000"/>
        <rFont val="Calibri"/>
        <family val="2"/>
        <scheme val="minor"/>
      </rPr>
      <t>Fonterra's unique load characteristics can make a big difference in the transition</t>
    </r>
    <r>
      <rPr>
        <sz val="9"/>
        <color theme="1"/>
        <rFont val="Calibri"/>
        <family val="2"/>
        <scheme val="minor"/>
      </rPr>
      <t xml:space="preserve">
"Due to Fonterra’s manufacturing sites being located throughout the regions this represents the largest opportunity for demand response and advance interaction with the electrical system to support the energy trilemma of lowering electricity costs, improving security of supply and increasing sustainability of electrical generation."</t>
    </r>
  </si>
  <si>
    <r>
      <rPr>
        <sz val="9"/>
        <color rgb="FFFF0000"/>
        <rFont val="Calibri"/>
        <family val="2"/>
        <scheme val="minor"/>
      </rPr>
      <t>Concerned that the scope of MDAG’s focus to 2030 is too late</t>
    </r>
    <r>
      <rPr>
        <sz val="9"/>
        <color theme="1"/>
        <rFont val="Calibri"/>
        <family val="2"/>
        <scheme val="minor"/>
      </rPr>
      <t xml:space="preserve"> 
"we need solutions now to bring the current electricity spot market prices down as they are currently stifling decarbonisation via electricity. New Zealand’s electricity users need a predictable and orderly transition as the amount of variable renewable electricity generation increases."</t>
    </r>
  </si>
  <si>
    <r>
      <rPr>
        <sz val="9"/>
        <color rgb="FFFF0000"/>
        <rFont val="Calibri"/>
        <family val="2"/>
        <scheme val="minor"/>
      </rPr>
      <t xml:space="preserve">The price of electricity on the spot market should equal the blended LRMC of all generation over the year. </t>
    </r>
    <r>
      <rPr>
        <sz val="9"/>
        <color theme="1"/>
        <rFont val="Calibri"/>
        <family val="2"/>
        <scheme val="minor"/>
      </rPr>
      <t xml:space="preserve">
"However, the current pricing indicates that generation risk is being priced into the market for users to carry instead of being carried by the generators."</t>
    </r>
  </si>
  <si>
    <r>
      <t xml:space="preserve">The new expectation on DSF to remove load when VREG output decreases will mean short notice on the need to respond and an unknown length of time to maintain the reduced demand.
</t>
    </r>
    <r>
      <rPr>
        <sz val="9"/>
        <rFont val="Calibri"/>
        <family val="2"/>
        <scheme val="minor"/>
      </rPr>
      <t>"This leads to uncertainty of financial benefit under the current spot market compensation model where the expectation that consumers that decrease demand will benefit from having CfD’s in place and lower spot market purchases."
"For industry to participate in DSF, they need confidence in the financial benefit to recover the cost of lost production ... in order to provide the DSF."
"This lends itself to a solution similar to the reserves market where DSF participants bid in a volume of DSF to the System Operator (SO) thereby providing visibility to the SO which can be compensated with a fixed payment."</t>
    </r>
    <r>
      <rPr>
        <sz val="9"/>
        <color rgb="FFFF0000"/>
        <rFont val="Calibri"/>
        <family val="2"/>
        <scheme val="minor"/>
      </rPr>
      <t xml:space="preserve">
</t>
    </r>
    <r>
      <rPr>
        <sz val="9"/>
        <rFont val="Calibri"/>
        <family val="2"/>
        <scheme val="minor"/>
      </rPr>
      <t>"For Fonterra, to develop a business case to invest in DSF, there are several things we would need to know. For example, if we knew that we would receive an annual payment for being able to participate in the DSF market, as well as had some ability to forecast the number of expected events per year, then we could develop an internal $/MWh revenue recovery value."</t>
    </r>
    <r>
      <rPr>
        <sz val="9"/>
        <color rgb="FFFF0000"/>
        <rFont val="Calibri"/>
        <family val="2"/>
        <scheme val="minor"/>
      </rPr>
      <t xml:space="preserve">
Option C4 should not be the only solution
</t>
    </r>
    <r>
      <rPr>
        <sz val="9"/>
        <rFont val="Calibri"/>
        <family val="2"/>
        <scheme val="minor"/>
      </rPr>
      <t>"There are already examples of these [other] types of agreements being made but not disclosed publicly, therefore it is unknown what visibility the SO has of the volume of DSF on available."</t>
    </r>
  </si>
  <si>
    <r>
      <t xml:space="preserve">Increased visibility of supply and demand (A1) will aid planning and a day ahead market
</t>
    </r>
    <r>
      <rPr>
        <sz val="9"/>
        <rFont val="Calibri"/>
        <family val="2"/>
        <scheme val="minor"/>
      </rPr>
      <t>"option A6 ... is discounted mainly due to lead time. We encourage revisiting this option."</t>
    </r>
    <r>
      <rPr>
        <sz val="9"/>
        <color rgb="FFFF0000"/>
        <rFont val="Calibri"/>
        <family val="2"/>
        <scheme val="minor"/>
      </rPr>
      <t xml:space="preserve">
Option A4 should also include the function of very fast reserves procurement that can be used to support the development of batteries or other technologies that can be used for virtual spinning reserve or other services that existing thermal plants currently supply to stabilise the grid.</t>
    </r>
  </si>
  <si>
    <r>
      <t xml:space="preserve">There appears to be excessive risk being priced into the forward curve and that the depth of the market has decreased
</t>
    </r>
    <r>
      <rPr>
        <sz val="9"/>
        <rFont val="Calibri"/>
        <family val="2"/>
        <scheme val="minor"/>
      </rPr>
      <t>"The extension of time horizon from three-year hedges out to five years as discussed in option B2 would be of value to the market as an indication of future generation entering the market."</t>
    </r>
  </si>
  <si>
    <t>NZ Steel</t>
  </si>
  <si>
    <r>
      <t xml:space="preserve">A well-functioning competitive market is essential for the decarbonisation of New Zealand.
</t>
    </r>
    <r>
      <rPr>
        <sz val="9"/>
        <rFont val="Calibri"/>
        <family val="2"/>
        <scheme val="minor"/>
      </rPr>
      <t>"In this regard we note para 6.12 of the MDAG paper “…the market needs significant strengthening, which is the main thrust of this paper.” Transiting to the new renewable energy world poses significant challenges and we suggest MDAG bring these to the fore in the next stage of work linking proposed courses of action with timing."</t>
    </r>
  </si>
  <si>
    <t>NZX</t>
  </si>
  <si>
    <t>Competitive markets provide the most efficient results and reward innovation in products and services, not supportive of "pay-as-bid" pricing</t>
  </si>
  <si>
    <r>
      <t xml:space="preserve">Industry co-design may speed up regulatory response to changes coming
</t>
    </r>
    <r>
      <rPr>
        <sz val="9"/>
        <rFont val="Calibri"/>
        <family val="2"/>
        <scheme val="minor"/>
      </rPr>
      <t>"We consider this acceleration is necessary given the decarbonisation already occurring in the sector and the need to modify the market regulatory settings to adequately accommodate these changes. To maintain momentum, NZX therefore agrees that more onus could be placed on stakeholders to co-design the solutions within a framework established and monitored by the Electricity Authority."</t>
    </r>
  </si>
  <si>
    <r>
      <rPr>
        <sz val="9"/>
        <color rgb="FFFF0000"/>
        <rFont val="Calibri"/>
        <family val="2"/>
        <scheme val="minor"/>
      </rPr>
      <t xml:space="preserve">Investigate an ahead market, keep negative offers on the back burner but under periodic review
</t>
    </r>
    <r>
      <rPr>
        <sz val="9"/>
        <rFont val="Calibri"/>
        <family val="2"/>
        <scheme val="minor"/>
      </rPr>
      <t>"Development of an ahead market ought to be prioritised higher given that it creates price certainly prior to real time dispatch and could address the increased availability/reliability risk that will come to the fore under a market with increased renewable supply"</t>
    </r>
  </si>
  <si>
    <t>NZX sees particular benefit in the phase out of profiling where smart metering is in place.</t>
  </si>
  <si>
    <t>NZWEA</t>
  </si>
  <si>
    <t>NZWEA supports MDAG’s assessment as to the importance of the wholesale market, with spot prices that signal the value of electricity</t>
  </si>
  <si>
    <r>
      <t xml:space="preserve">A key risk is the inability to implement regulation change at the necessary speed
</t>
    </r>
    <r>
      <rPr>
        <sz val="9"/>
        <rFont val="Calibri"/>
        <family val="2"/>
        <scheme val="minor"/>
      </rPr>
      <t>"As MDAG has noted there are a large number of proposed measures and, with finite resources, assessing the impact and complexity of implementation to optimise market effectiveness is a necessary imperative. A key risk for the EA will be ensuring the capability to implement in a timeframe that supports the speed of electricity market transformation."</t>
    </r>
    <r>
      <rPr>
        <sz val="9"/>
        <color rgb="FFFF0000"/>
        <rFont val="Calibri"/>
        <family val="2"/>
        <scheme val="minor"/>
      </rPr>
      <t xml:space="preserve">
Resource consenting and NZBP risks
</t>
    </r>
    <r>
      <rPr>
        <sz val="9"/>
        <rFont val="Calibri"/>
        <family val="2"/>
        <scheme val="minor"/>
      </rPr>
      <t>"The Association, generators and many other submitters have advised of significant concerns that the proposed resource management system reforms do not sufficiently prioritise climate change mitigation and that obtaining consents to build new renewables will be more challenging than under the existing Resource Management Act. Issues with the Natural and Built Environment and Spatial Planning Bills is further addressed in the Association’s submission to the Environment Select Committee."
"As MDAG has noted the scale, location, and timing of any capacity developed under the auspices of the New Zealand Battery Project does represent a key risk to building fast start thermal capacity. It has been well signalled that the longer the uncertainty prevails the greater the risk of transition issues."</t>
    </r>
  </si>
  <si>
    <t>Offer price reductions after gate closure (A5) and investigate and develop an ahead market (A6) will require careful analysis to ensure there is an appropriate value proposition and not unintended consequences.
Supports CE Forum's proposed new ancillary service product</t>
  </si>
  <si>
    <r>
      <t xml:space="preserve">Improved contracting tools and information will be important to support development aspirations of both onshore and offshore participants
</t>
    </r>
    <r>
      <rPr>
        <sz val="9"/>
        <rFont val="Calibri"/>
        <family val="2"/>
        <scheme val="minor"/>
      </rPr>
      <t xml:space="preserve">"NZWEA ... considers that significant hedge market development is required:
-The term of the hedge market to be extended from 3 years to a minimum of 5 years
-The development of new products noting that wholesale market product innovation is behind that of other markets. For example, the Australian wholesale market offers a quarterly base load cap on future products."
</t>
    </r>
    <r>
      <rPr>
        <sz val="9"/>
        <color rgb="FFFF0000"/>
        <rFont val="Calibri"/>
        <family val="2"/>
        <scheme val="minor"/>
      </rPr>
      <t>Cap products should be the priority over other shaped products</t>
    </r>
    <r>
      <rPr>
        <sz val="9"/>
        <rFont val="Calibri"/>
        <family val="2"/>
        <scheme val="minor"/>
      </rPr>
      <t xml:space="preserve">
"The Association’s particular focus is for a cap product for risk management purposes. Other shaped products are considered a lower priority but for any product development it would need to assess more fully on a cost / benefit basis recognising the scale of the NZ electricity market."</t>
    </r>
  </si>
  <si>
    <t>EPOC</t>
  </si>
  <si>
    <r>
      <t xml:space="preserve">Markets are appropriate but transitional interventions may be justified
</t>
    </r>
    <r>
      <rPr>
        <sz val="9"/>
        <rFont val="Calibri"/>
        <family val="2"/>
        <scheme val="minor"/>
      </rPr>
      <t>"EPOC generally agrees with the proposition that markets are appropriate mechanisms to encourage innovation and deliver socially optimal levels of investment in a range of different technologies for electricity supply. It must be recognized that optimization in this context relates to a long-run equilibrium. If rapid transformation is required subject to a time constraint then some loss in optimality (through intervention) might be acceptable in the interests of a rapid expansion in renewable capacity."</t>
    </r>
  </si>
  <si>
    <r>
      <t xml:space="preserve">EPOC sees a need for more responsive demand-side behaviour as renewables grow.
</t>
    </r>
    <r>
      <rPr>
        <sz val="9"/>
        <rFont val="Calibri"/>
        <family val="2"/>
        <scheme val="minor"/>
      </rPr>
      <t>"Demand-side response derivative contracts with firm delivery obligations will enhance the ability of energy-limited and capacity-limited generators to reduce risk."</t>
    </r>
  </si>
  <si>
    <r>
      <t xml:space="preserve">Supports the investigation of day-ahead markets
</t>
    </r>
    <r>
      <rPr>
        <sz val="9"/>
        <rFont val="Calibri"/>
        <family val="2"/>
        <scheme val="minor"/>
      </rPr>
      <t>"We note that although the NZ wholesale market has few large thermal units to schedule (and will eventually have none), the increase in short-term storage mechanisms in the wholesale market will entail some increased coupling between periods. This time coupling is currently restricted in SPD to ramping constraints and river-chain optimization. In principle, optimal spot prices should coordinate any actions to provide the optimal solution for the system. However EPOC studies1 show that clearing spot prices (being the approximate limit of some imperfect tatonnement process) can fail to coordinate this coupling well. A (day-)ahead market could recover this coordination loss."</t>
    </r>
  </si>
  <si>
    <r>
      <t xml:space="preserve">Ruling out capacity mechanisms is premature
</t>
    </r>
    <r>
      <rPr>
        <sz val="9"/>
        <rFont val="Calibri"/>
        <family val="2"/>
        <scheme val="minor"/>
      </rPr>
      <t>"The options paper does not support explicit capacity mechanisms, and has eliminated them from further consideration. Although EPOC is not advocating for these per se, we believe that ruling them out is premature."
"Potential government intervention in underwriting a NZ Battery project might have a chilling effect on future commercial investment, to the extent that maintaining high levels of system security might require capacity payments to provide this backup. The options paper points to international expert opinion favouring energy-only markets, but there are many instances of capacity markets operating in other jurisdictions. To be clear, EPOC is not advocating for such a mechanism, but proposing it is retained in the mix of possible options."</t>
    </r>
    <r>
      <rPr>
        <sz val="9"/>
        <color rgb="FFFF0000"/>
        <rFont val="Calibri"/>
        <family val="2"/>
        <scheme val="minor"/>
      </rPr>
      <t xml:space="preserve">
EPOC agrees that contract markets are essential ingredients to enable risk reduction by market participants. 
</t>
    </r>
    <r>
      <rPr>
        <sz val="9"/>
        <rFont val="Calibri"/>
        <family val="2"/>
        <scheme val="minor"/>
      </rPr>
      <t>"A central planning solution that maximizes socially risk-adjusted expected welfare corresponds to a perfectly competitive (partial) equilibrium under the assumption that markets for risk are complete. This assumption is unrealistic in practice, but numerical experiments with computational equilibrium models show that rich and liquid contract markets make competitive equilibrium nearly as good as the optimal social plan."</t>
    </r>
  </si>
  <si>
    <r>
      <rPr>
        <sz val="9"/>
        <color rgb="FFFF0000"/>
        <rFont val="Calibri"/>
        <family val="2"/>
        <scheme val="minor"/>
      </rPr>
      <t>Look beyond the market concentration of flexibility provision</t>
    </r>
    <r>
      <rPr>
        <sz val="9"/>
        <color theme="1"/>
        <rFont val="Calibri"/>
        <family val="2"/>
        <scheme val="minor"/>
      </rPr>
      <t xml:space="preserve">
"Other forms of market-power exercise should not be precluded. These can be identified through comparison of historical outcomes with competitive counterfactual models."
</t>
    </r>
    <r>
      <rPr>
        <sz val="9"/>
        <color rgb="FFFF0000"/>
        <rFont val="Calibri"/>
        <family val="2"/>
        <scheme val="minor"/>
      </rPr>
      <t xml:space="preserve">Physical disaggregation creates the risk of coordination losses, investigate re-allocation of rights to long-term storage
</t>
    </r>
    <r>
      <rPr>
        <sz val="9"/>
        <rFont val="Calibri"/>
        <family val="2"/>
        <scheme val="minor"/>
      </rPr>
      <t>"MDAGs preference for structural intervention is Option D7 (re-allocating rights to long-term storage). Such a proposal should be studied thoroughly with industrial-organization models ahead of any possible deployment to avoid unforeseen consequences."</t>
    </r>
  </si>
  <si>
    <r>
      <rPr>
        <sz val="9"/>
        <color rgb="FFFF0000"/>
        <rFont val="Calibri"/>
        <family val="2"/>
        <scheme val="minor"/>
      </rPr>
      <t>Highly competitive wholesale prices are necessary to improve consumer confidence in the market</t>
    </r>
    <r>
      <rPr>
        <sz val="9"/>
        <color theme="1"/>
        <rFont val="Calibri"/>
        <family val="2"/>
        <scheme val="minor"/>
      </rPr>
      <t xml:space="preserve">
"EPOC takes the position that wholesale prices which are close to perfectly competitive levels are required to improve consumer confidence in the wholesale market. Without this confidence, consumers are unlikely to accept the need for high scarcity-prices during shortages. We advocate perfectly competitive counterfactual models to investigate changes in system behaviour as it moves towards more renewables."
</t>
    </r>
    <r>
      <rPr>
        <sz val="9"/>
        <color rgb="FFFF0000"/>
        <rFont val="Calibri"/>
        <family val="2"/>
        <scheme val="minor"/>
      </rPr>
      <t>Public confidence will also be enhanced if the renewable transition occurs at a pace rapid enough to make a difference to climate change</t>
    </r>
  </si>
  <si>
    <t>LMS Energy</t>
  </si>
  <si>
    <r>
      <rPr>
        <sz val="9"/>
        <color rgb="FFFF0000"/>
        <rFont val="Calibri"/>
        <family val="2"/>
        <scheme val="minor"/>
      </rPr>
      <t>Supports spot market</t>
    </r>
    <r>
      <rPr>
        <sz val="9"/>
        <color theme="1"/>
        <rFont val="Calibri"/>
        <family val="2"/>
        <scheme val="minor"/>
      </rPr>
      <t xml:space="preserve">
Spot prices "help enable industry investment to ensure electricity supply will best meet demand."</t>
    </r>
  </si>
  <si>
    <t>Bioenergy should be considered as a viable method to provide both consistent and flexible electricity generation to help strengthen competition, and should also be considered as part of the Future Security and Resilience (FSR) project (A2).</t>
  </si>
  <si>
    <t>BEC</t>
  </si>
  <si>
    <r>
      <rPr>
        <sz val="9"/>
        <color rgb="FFFF0000"/>
        <rFont val="Calibri"/>
        <family val="2"/>
        <scheme val="minor"/>
      </rPr>
      <t>Need for action sooner than perhaps anticipated</t>
    </r>
    <r>
      <rPr>
        <sz val="9"/>
        <color theme="1"/>
        <rFont val="Calibri"/>
        <family val="2"/>
        <scheme val="minor"/>
      </rPr>
      <t xml:space="preserve">
"Progress towards additional renewable sources amongst New Zealand’s energy mix is evolving rapidly, with renewable generation projected to reach around 95% by 2025, as mentioned in the paper. We agree that this will likely involve action earlier than initially anticipated. More volatile renewable sources entering the system has increased concerns about coordination and the supply of adequate firming capacity, especially during peak demand."</t>
    </r>
  </si>
  <si>
    <r>
      <t xml:space="preserve">Price signals are vital to ensuring the balance between demand and supply, while doing so at the least cost for consumers
</t>
    </r>
    <r>
      <rPr>
        <sz val="9"/>
        <rFont val="Calibri"/>
        <family val="2"/>
        <scheme val="minor"/>
      </rPr>
      <t>"Nevertheless, New Zealand’s energy-only market might need to evolve to ensure there are sufficient incentives to supply adequate flexible capacity. The combination of high coal and carbon prices, as well as growing intermittent renewable generation has weakened the incentive of operating thermal capacity."</t>
    </r>
  </si>
  <si>
    <r>
      <t xml:space="preserve">Action on DSF needed; the whole sector must come together to ensure success
</t>
    </r>
    <r>
      <rPr>
        <sz val="9"/>
        <rFont val="Calibri"/>
        <family val="2"/>
        <scheme val="minor"/>
      </rPr>
      <t>"Action is required, as the transition to a renewable-based system is underway. The paper notes that the market will require a degree of strengthening, and some interventions are needed earlier to set the stage for a successful transition."
"One example explored in the paper is demand-side flexibility (DSF). Dr Batstone’s report accompanied in MDAG’s work, sets out the important role of DSF.5 BEC agrees that with new technologies, through smart devices and automation, consumers will be able to react more proactively to price signals, curtailing their demand, improving their participation in the market, and reducing the overall system cost. Yet, as mentioned, DSF in New Zealand is limited, and has experienced little progress over the past two decades, with the main tool being ripple control."
"BEC believes that for DSF to work well, the whole sector must work together to enable its success. This may require a significant cultural change. It cannot happen successfully without EDBs, Transpower, retailers and consumers working together. A common industry framework of demand-side standards and protocols would be a significant stride in the right direction, improving consumer confidence and reducing costs. Moreover, identifying the reasons why consumers do not elect DSF, why retailers are not active in DSF, and what needs to happen more generally to enable DSF is essential. Hence why the work of FlexForum, testing ideas and engaging in learning by doing, is vital."</t>
    </r>
  </si>
  <si>
    <r>
      <rPr>
        <sz val="9"/>
        <color rgb="FFFF0000"/>
        <rFont val="Calibri"/>
        <family val="2"/>
        <scheme val="minor"/>
      </rPr>
      <t xml:space="preserve">Competition and innovation will sustain public confidence
</t>
    </r>
    <r>
      <rPr>
        <sz val="9"/>
        <color theme="1"/>
        <rFont val="Calibri"/>
        <family val="2"/>
        <scheme val="minor"/>
      </rPr>
      <t>"Competition is undoubtedly one piece of this puzzle. It’s a vital ingredient of an efficient and dynamic energy system. BEC supports a more competitive and nimble market, and a more competitive New Zealand more generally, as it sparks innovation and forces downward pressure on prices, benefiting all consumers. The amount of competition, and subsequently consumers’ confidence in the market, heavily influences political confidence."</t>
    </r>
  </si>
  <si>
    <r>
      <t xml:space="preserve">Focus on conduct; structural measures require substantive evidence
</t>
    </r>
    <r>
      <rPr>
        <sz val="9"/>
        <rFont val="Calibri"/>
        <family val="2"/>
        <scheme val="minor"/>
      </rPr>
      <t>"We agree with MDAG that focusing on conduct-based measures are preferred over the structural measures analysed. Structural changes, for instance in the form of disaggregation, come with significant costs and consequences, while at the same time being largely disruptive. If any structural changes do take place, based on the premise of shrinking anti-competitive behaviour, there must be substantive evidence that the problem exists – or at least the extent of the problem justifies the significant intervention. The Authority’s recent paper on competition in the wholesale market, expressed the lack of definitive evidence to confidently justify the claim that elevated prices were due to anti-competitive behaviour."</t>
    </r>
  </si>
  <si>
    <r>
      <t xml:space="preserve">The authority's own constraints may limit progress - prioritise
</t>
    </r>
    <r>
      <rPr>
        <sz val="9"/>
        <rFont val="Calibri"/>
        <family val="2"/>
        <scheme val="minor"/>
      </rPr>
      <t>"MDAG’s paper outlines 19 preferred options to be started in 2023 and 2024. BEC is aware that four of the 19 options are already underway or planned: option A1, A2, A3 and A4. Nevertheless, the BEC questions the Authority’s capacity to sufficiently manage, and then implement, 19 options in a relatively short period of time, whilst also balancing the Authority’s current workstream and requirements as the market regulator."
"Considering the large number of potential options, BEC suggests that it could be beneficial to rank each option by priority. For instance, identifying and ranking what must happen now in 2023 to ensure New Zealand is on the path to 100% R.E, and what could occur later, once we witness the full extent of more renewable penetration.8 Do all 19 options need to start in 2023/2024? Which options take priority over each other, considering the Authority’s limited capacity?"
"Therefore, MDAG should provide a clear understanding on what bundles of different option combinations, i.e., bundle of options 1, 2 or 3, ranked by the benefits, costs, effort, and risks could be implemented to facilitate a 100% renewable electricity system. This could potentially ensure a more workable and realistic workstream for the Authority."</t>
    </r>
  </si>
  <si>
    <r>
      <rPr>
        <sz val="9"/>
        <color rgb="FFFF0000"/>
        <rFont val="Calibri"/>
        <family val="2"/>
        <scheme val="minor"/>
      </rPr>
      <t xml:space="preserve">Action is needed now to support the transition, not by 2030. </t>
    </r>
    <r>
      <rPr>
        <sz val="9"/>
        <color theme="1"/>
        <rFont val="Calibri"/>
        <family val="2"/>
        <scheme val="minor"/>
      </rPr>
      <t xml:space="preserve">
MDAG’s project is centered around a comparison of today’s wholesale market with that forecast for 2035 and 2050. However, the Options Paper provides evidence that clearly asserts that the transition to a “renewables-based system is well underway”4 and that the “market we have needs significant strengthening”5. We believe that this highlights the importance of early intervention..."</t>
    </r>
  </si>
  <si>
    <r>
      <t xml:space="preserve">Many of the options are BAU / no-regrets
</t>
    </r>
    <r>
      <rPr>
        <sz val="9"/>
        <rFont val="Calibri"/>
        <family val="2"/>
        <scheme val="minor"/>
      </rPr>
      <t>"Therefore, there is a clear case for proceeding with many of these measures, ensuring that the wholesale market has access to the best available information (option A1) and robust oversight is provided for the next phase of the FSR project (option A2)."</t>
    </r>
  </si>
  <si>
    <r>
      <rPr>
        <sz val="9"/>
        <color rgb="FFFF0000"/>
        <rFont val="Calibri"/>
        <family val="2"/>
        <scheme val="minor"/>
      </rPr>
      <t xml:space="preserve">Unconvinced that B2, B3 and B4 should be preferred actions
</t>
    </r>
    <r>
      <rPr>
        <sz val="9"/>
        <rFont val="Calibri"/>
        <family val="2"/>
        <scheme val="minor"/>
      </rPr>
      <t xml:space="preserve">B2: "We consider that this option should be left up to the market to deliver. There are risks from forcing parties to contract for longer periods, if this is not an option already being pursued by the individual parties.
More information is needed to understand why parties are not already contracting for longer periods."
B3: "We query whether this information isn’t already available...It would be helpful to understand the additional resourcing required to develop the Australian NEM approach that is referenced by MDAG."
B4: "We question whether there is a robust case for this, particularly whether the costs for impacted parties outweigh the possible benefits." </t>
    </r>
  </si>
  <si>
    <r>
      <rPr>
        <sz val="9"/>
        <color rgb="FFFF0000"/>
        <rFont val="Calibri"/>
        <family val="2"/>
        <scheme val="minor"/>
      </rPr>
      <t xml:space="preserve">Targeted action required to explore how Demand Side Flexibility (DSF) can play a greater role in the market; commence work on new ancillary services now
</t>
    </r>
    <r>
      <rPr>
        <sz val="9"/>
        <rFont val="Calibri"/>
        <family val="2"/>
        <scheme val="minor"/>
      </rPr>
      <t>"We believe that a change in culture is required to drive this change, with action focused on understanding and strengthening the value proposition from the consumer-perspective (i.e., level of investment, revenue stream to feed into a business case) and understanding the barriers for consumers who have elected not to pursue this option. We believe there is a merit to commence work on option C9"
"There will be challenges to avoid cutting across the wholesale electricity market and the current reserves market. However, given 20 plus years of little attempt within the current industry structure, it is difficult to see sufficient traction to build demand side participation at the pace that will be required without new market mechanisms being introduced."</t>
    </r>
    <r>
      <rPr>
        <sz val="9"/>
        <color theme="1"/>
        <rFont val="Calibri"/>
        <family val="2"/>
        <scheme val="minor"/>
      </rPr>
      <t xml:space="preserve">
</t>
    </r>
    <r>
      <rPr>
        <sz val="9"/>
        <color rgb="FFFF0000"/>
        <rFont val="Calibri"/>
        <family val="2"/>
        <scheme val="minor"/>
      </rPr>
      <t>Culture change and detailed research with participants is necessary before greater information provision to end users</t>
    </r>
    <r>
      <rPr>
        <sz val="9"/>
        <color theme="1"/>
        <rFont val="Calibri"/>
        <family val="2"/>
        <scheme val="minor"/>
      </rPr>
      <t xml:space="preserve">
"We do not consider that providing more information to large users and consumers is the best option (as set out in Options C13 and C14). These options come at a cost, it is not clear who the beneficiaries of this will be and how these options will be funded. Rather, MEUG considers that a change of culture (referenced in section 1.4 of Dr Badstone’s report) is required to drive this change, with action focused on understanding and strengthening the value proposition from the consumer-perspective...This implies that work needs to be done via one-on-one interviews or market research, to gain information from consumers, rather than provide information."
""MEUG observes that many consumers, including our members, would actively respond to the regional coincident peak demand (RCPD) signals under the previous Transmission Pricing Methodology, and reduce demand. The RCPD process provided a clear signal, where costs were known in advance, with Transpower previously estimating that responses to RCPD signals contributed to approximately 2% reduction in gross demand.12 In contrast, when considering offering DSF into the wholesale market, consumers do not have visibility of the spot price beyond that of the first trading period where an offer is made."
</t>
    </r>
    <r>
      <rPr>
        <sz val="9"/>
        <color rgb="FFFF0000"/>
        <rFont val="Calibri"/>
        <family val="2"/>
        <scheme val="minor"/>
      </rPr>
      <t xml:space="preserve">Distribution pricing reform is important
</t>
    </r>
    <r>
      <rPr>
        <sz val="9"/>
        <rFont val="Calibri"/>
        <family val="2"/>
        <scheme val="minor"/>
      </rPr>
      <t>"A key element to lifting demand side participation is option C11 – Ensuring distribution pricing reflects network needs, and ensuring this is passed through to the end-consumer"</t>
    </r>
  </si>
  <si>
    <r>
      <rPr>
        <sz val="9"/>
        <color rgb="FFFF0000"/>
        <rFont val="Calibri"/>
        <family val="2"/>
        <scheme val="minor"/>
      </rPr>
      <t>Greater detail / more evidence required</t>
    </r>
    <r>
      <rPr>
        <sz val="9"/>
        <color theme="1"/>
        <rFont val="Calibri"/>
        <family val="2"/>
        <scheme val="minor"/>
      </rPr>
      <t xml:space="preserve">
"As MDAG moves to prepare its final report, we believe it would be beneficial to:
a. Share detailed modelling of the options with the sector
b. Provide greater commentary on the options, so readers can review the merits of these options, and the ability for these options to address the underlying issue(s)."</t>
    </r>
  </si>
  <si>
    <r>
      <rPr>
        <sz val="9"/>
        <color rgb="FFFF0000"/>
        <rFont val="Calibri"/>
        <family val="2"/>
        <scheme val="minor"/>
      </rPr>
      <t>Seeing evidence of improved competition is preferable to explanations of market outcomes</t>
    </r>
    <r>
      <rPr>
        <sz val="9"/>
        <color theme="1"/>
        <rFont val="Calibri"/>
        <family val="2"/>
        <scheme val="minor"/>
      </rPr>
      <t xml:space="preserve">
"MEUG strongly believes that if competition in the wholesale market can be improved, then public (and political) confidence in the electricity sector will consequently increase. What is needed is clear evidence of change, rather than additional explanation of the complexity of change."
</t>
    </r>
    <r>
      <rPr>
        <sz val="9"/>
        <color rgb="FFFF0000"/>
        <rFont val="Calibri"/>
        <family val="2"/>
        <scheme val="minor"/>
      </rPr>
      <t xml:space="preserve">Not convinced of case for Options E1 to E4
</t>
    </r>
    <r>
      <rPr>
        <sz val="9"/>
        <rFont val="Calibri"/>
        <family val="2"/>
        <scheme val="minor"/>
      </rPr>
      <t>"MEUG is not convinced there is a market failure in this area, to support action over and above the status quo. Therefore, we do not support pursuing these options at present. We believe further information is required on these options"</t>
    </r>
  </si>
  <si>
    <r>
      <rPr>
        <sz val="9"/>
        <color rgb="FFFF0000"/>
        <rFont val="Calibri"/>
        <family val="2"/>
        <scheme val="minor"/>
      </rPr>
      <t xml:space="preserve">Prioritise options that address the underlying competition issues
</t>
    </r>
    <r>
      <rPr>
        <sz val="9"/>
        <color theme="1"/>
        <rFont val="Calibri"/>
        <family val="2"/>
        <scheme val="minor"/>
      </rPr>
      <t xml:space="preserve">"Effective competition, and confidence in the market, are also a necessary pre-requisite to investment by both supply side and demand side participants. MEUG is concerned that many of the options presented in Chapter 10 (strengthening competition) do not touch on the underlying problem and it is not clear what some of the measures will involve or achieve. </t>
    </r>
    <r>
      <rPr>
        <b/>
        <sz val="9"/>
        <color theme="1"/>
        <rFont val="Calibri"/>
        <family val="2"/>
        <scheme val="minor"/>
      </rPr>
      <t>This is addressed in the attached NZIER report [See "Other" column for key points]</t>
    </r>
    <r>
      <rPr>
        <sz val="9"/>
        <color theme="1"/>
        <rFont val="Calibri"/>
        <family val="2"/>
        <scheme val="minor"/>
      </rPr>
      <t xml:space="preserve">."
"For example, how would the introduction of market-making for shaped contract products (Option D5) address issues with a high level of intermittency renewable fleet and the anticipated “significant thinning of competition in the provision of longer-term flexibility services”."
</t>
    </r>
    <r>
      <rPr>
        <sz val="9"/>
        <color rgb="FFFF0000"/>
        <rFont val="Calibri"/>
        <family val="2"/>
        <scheme val="minor"/>
      </rPr>
      <t xml:space="preserve">Greater detail / more evidence required
</t>
    </r>
    <r>
      <rPr>
        <sz val="9"/>
        <rFont val="Calibri"/>
        <family val="2"/>
        <scheme val="minor"/>
      </rPr>
      <t>"Greater detail on the options would help parties form a stronger view of the merits of the options. For example, what measures would be on the competition dashboard (option D1) and who would be expected to provide the shaped contract products and what would they involve (option D5)"
"There is disappointingly far less evidence by way of modelling, compared to the prior MDAG consultation paper."</t>
    </r>
  </si>
  <si>
    <r>
      <t xml:space="preserve">NZIER REPORT
Some preferred options are extensions of weekly market monitoring/wholesale market review
</t>
    </r>
    <r>
      <rPr>
        <sz val="9"/>
        <rFont val="Calibri"/>
        <family val="2"/>
        <scheme val="minor"/>
      </rPr>
      <t xml:space="preserve">"These approaches [e.g., D1, D2, D4] attempt to identify prices that may have been influenced by market power by comparing them to recent price history or explanatory variables of short run cost. This approach is much less likely to deliver unambiguous actionable evidence in markets going through rapid structural change..." </t>
    </r>
    <r>
      <rPr>
        <sz val="9"/>
        <color rgb="FFFF0000"/>
        <rFont val="Calibri"/>
        <family val="2"/>
        <scheme val="minor"/>
      </rPr>
      <t>Further queries on options in Tables 2 and 3.</t>
    </r>
    <r>
      <rPr>
        <sz val="9"/>
        <rFont val="Calibri"/>
        <family val="2"/>
        <scheme val="minor"/>
      </rPr>
      <t xml:space="preserve">
</t>
    </r>
    <r>
      <rPr>
        <sz val="9"/>
        <color rgb="FFFF0000"/>
        <rFont val="Calibri"/>
        <family val="2"/>
        <scheme val="minor"/>
      </rPr>
      <t xml:space="preserve">Assessment of benefits not clearly defined
</t>
    </r>
    <r>
      <rPr>
        <sz val="9"/>
        <rFont val="Calibri"/>
        <family val="2"/>
        <scheme val="minor"/>
      </rPr>
      <t xml:space="preserve">"The scales used to rank ‘complexity’, ‘harm’ and ‘benefit’ are not described in detail and neither is their potential contribution to delivering the core objective of the recommendations3:
• Ensuring economically efficient price signals form short to long term
• Encouraging competition, reliability of supply and efficient operation of the electricity system"
</t>
    </r>
    <r>
      <rPr>
        <sz val="9"/>
        <color rgb="FFFF0000"/>
        <rFont val="Calibri"/>
        <family val="2"/>
        <scheme val="minor"/>
      </rPr>
      <t xml:space="preserve">Rationale for improving competition, and effects of recommended actions need to be quantified
</t>
    </r>
    <r>
      <rPr>
        <sz val="9"/>
        <rFont val="Calibri"/>
        <family val="2"/>
        <scheme val="minor"/>
      </rPr>
      <t xml:space="preserve">"The comments in the MDAG options paper do not quantify the potential change in the market power from the move to 100% renewables let alone quantify how the proposed options to strengthen competition will address this shift (by encouraging more independent generation investment and increase the volume and competition in supply of flexible generation resources.)" </t>
    </r>
    <r>
      <rPr>
        <sz val="9"/>
        <color rgb="FFFF0000"/>
        <rFont val="Calibri"/>
        <family val="2"/>
        <scheme val="minor"/>
      </rPr>
      <t xml:space="preserve">Core concerns lie around lack of detail around how the price forecasts have been developed, lack of forecast future generation capacity with clear links to wholesale prices and volumes to measure the harm due to lack of competition. See Table 1.
Limited explanation on how DSF comes to the rescue...
</t>
    </r>
    <r>
      <rPr>
        <sz val="9"/>
        <rFont val="Calibri"/>
        <family val="2"/>
        <scheme val="minor"/>
      </rPr>
      <t>"The MDAG paper’s discussion of demand side flexibility focuses on the steps required to develop demand side flexibility capacity. However, the paper is largely silent on the mechanisms needed to ensure competition in this market both between aggregators of demand side flexibility and between aggregators and generators. The explanation of what would drive the investment required to create demand side flexibility and how it would be offered into the wholesale market as a dispatchable alternative to generation is very brief."</t>
    </r>
  </si>
  <si>
    <t>2Degrees</t>
  </si>
  <si>
    <r>
      <t xml:space="preserve">Not supportive of capacity and strategic reserves
</t>
    </r>
    <r>
      <rPr>
        <sz val="9"/>
        <rFont val="Calibri"/>
        <family val="2"/>
        <scheme val="minor"/>
      </rPr>
      <t>"The two main mechanisms aimed at supporting resource adequacy investigated in the paper were strategic reserves and capacity mechanisms. We reiterate MDAG’s view that both could improve resource adequacy, but both have shown to unleash many expensive and inefficient unintended consequences.3 The paper has carefully considered capacity contracting and has ruled it out due to cogent reasons, while making a persuasive case for maintaining the current spot market’s marginal clearing price."</t>
    </r>
    <r>
      <rPr>
        <sz val="9"/>
        <color rgb="FFFF0000"/>
        <rFont val="Calibri"/>
        <family val="2"/>
        <scheme val="minor"/>
      </rPr>
      <t xml:space="preserve">
</t>
    </r>
  </si>
  <si>
    <r>
      <t xml:space="preserve">ACCC notes importance of access to risk management products
</t>
    </r>
    <r>
      <rPr>
        <sz val="9"/>
        <rFont val="Calibri"/>
        <family val="2"/>
        <scheme val="minor"/>
      </rPr>
      <t>"To maintain and promote competition during periods of temporary price volatility, it is essential that market participants can appropriately manage financial risks. Our analysis indicates that retailers are finding it increasingly difficult to manage their exposure to prices in a volatile spot market. This, in turn, increases the likelihood of retailer failure, declining competition, and higher bills for consumers."</t>
    </r>
    <r>
      <rPr>
        <sz val="9"/>
        <color rgb="FFFF0000"/>
        <rFont val="Calibri"/>
        <family val="2"/>
        <scheme val="minor"/>
      </rPr>
      <t xml:space="preserve">
Supports more regulation of vertical integration
</t>
    </r>
    <r>
      <rPr>
        <sz val="9"/>
        <rFont val="Calibri"/>
        <family val="2"/>
        <scheme val="minor"/>
      </rPr>
      <t>"We consider it would be worth exploring initial measures such as operational separation and access rules for risk management tools (with arms-length rules) that have been applied in telecommunications, as well as access rules for risk management tools e.g. regulatory requirements for the gentailers to provide access to risk management tools on terms and conditions (including price and shape) that are consistent with those terms and conditions on which they provide the service to themselves and/or requirements that they make a specific amount of their generation capacity (for example 15%) available on reasonable price equivalent terms."</t>
    </r>
  </si>
  <si>
    <r>
      <rPr>
        <sz val="9"/>
        <color rgb="FFFF0000"/>
        <rFont val="Calibri"/>
        <family val="2"/>
        <scheme val="minor"/>
      </rPr>
      <t>Retailers are exiting the market</t>
    </r>
    <r>
      <rPr>
        <sz val="9"/>
        <color theme="1"/>
        <rFont val="Calibri"/>
        <family val="2"/>
        <scheme val="minor"/>
      </rPr>
      <t xml:space="preserve">
"While the Electricity Authority should not necessarily be concerned about the well-being of any single market participant, the lack of confidence in how well competition is working is evidenced in the large number of electricity retailers that have exited the market"</t>
    </r>
  </si>
  <si>
    <r>
      <rPr>
        <sz val="9"/>
        <color rgb="FFFF0000"/>
        <rFont val="Calibri"/>
        <family val="2"/>
        <scheme val="minor"/>
      </rPr>
      <t>Lessons can be learnt from telco regulation</t>
    </r>
    <r>
      <rPr>
        <sz val="9"/>
        <color theme="1"/>
        <rFont val="Calibri"/>
        <family val="2"/>
        <scheme val="minor"/>
      </rPr>
      <t xml:space="preserve">
"Up until the early 1990s, the country relied exclusively on Telecom to make the right investment decisions, right down to what telephones people were allowed to use. Now we have a thriving telecommunications market with competition and choice at both the infrastructure and retail levels."</t>
    </r>
  </si>
  <si>
    <r>
      <t xml:space="preserve">Competition is key
</t>
    </r>
    <r>
      <rPr>
        <sz val="9"/>
        <rFont val="Calibri"/>
        <family val="2"/>
        <scheme val="minor"/>
      </rPr>
      <t xml:space="preserve">"Thriving competition with a fair and level playing field will be a key driver for:
a) ensuring efficient and diversified investment in renewables; and 
b) customer level innovation that enables the decarbonisation of New Zealand homes and businesses"
"We need a large, diverse number of participants making individual choices and competing fiercely to meet customer needs. Individually, not all market participants will get it right but, in a thriving competitive market, collectively we can."
</t>
    </r>
    <r>
      <rPr>
        <sz val="9"/>
        <color rgb="FFFF0000"/>
        <rFont val="Calibri"/>
        <family val="2"/>
        <scheme val="minor"/>
      </rPr>
      <t xml:space="preserve">The ACCC has captured the essence of the issue
</t>
    </r>
    <r>
      <rPr>
        <sz val="9"/>
        <rFont val="Calibri"/>
        <family val="2"/>
        <scheme val="minor"/>
      </rPr>
      <t xml:space="preserve">"The Australian Competition and Consumer Commission (ACCC) has articulated well the importance of competition, including at both the wholesale and retail levels"
</t>
    </r>
    <r>
      <rPr>
        <sz val="9"/>
        <color rgb="FFFF0000"/>
        <rFont val="Calibri"/>
        <family val="2"/>
        <scheme val="minor"/>
      </rPr>
      <t xml:space="preserve">No level playing field for new entrants/independents
</t>
    </r>
    <r>
      <rPr>
        <sz val="9"/>
        <rFont val="Calibri"/>
        <family val="2"/>
        <scheme val="minor"/>
      </rPr>
      <t>"Interdependence between wholesale and retail markets, and retailer reliance on wholesale positions, naturally amplify efficiency concerns on generation barriers to entry into growth concerns for entrant retailers"</t>
    </r>
    <r>
      <rPr>
        <sz val="9"/>
        <color rgb="FFFF0000"/>
        <rFont val="Calibri"/>
        <family val="2"/>
        <scheme val="minor"/>
      </rPr>
      <t xml:space="preserve">
Structural reform needs to be kept on the table</t>
    </r>
    <r>
      <rPr>
        <sz val="9"/>
        <rFont val="Calibri"/>
        <family val="2"/>
        <scheme val="minor"/>
      </rPr>
      <t xml:space="preserve">
"We note that although MDAG do not consider structural reform should be adopted at this stage, it considers that it would be desirable to explore how structural change would be optimally configured, and is exploring virtual separation as a potential less heavy-handed regulatory intervention."</t>
    </r>
  </si>
  <si>
    <t>2degrees</t>
  </si>
  <si>
    <t>Aurora</t>
  </si>
  <si>
    <r>
      <t xml:space="preserve">Need for a triage process to coordinate multiple workstreams
</t>
    </r>
    <r>
      <rPr>
        <sz val="9"/>
        <rFont val="Calibri"/>
        <family val="2"/>
        <scheme val="minor"/>
      </rPr>
      <t>"It will therefore be challenging for regulators and industry participants to simultaneously progress recommendations from all reviews, advice and recommendations (noting that it is likely that not all recommendations will need to be progressed). Aurora submits that there will need to be a triage process whereby the various recommendations are considered in terms of their benefits, costs, capacity and capability to execute or implement. This might be assisted by the Authority developing an electrification regulatory roadmap that takes into account recommendations of IPAG and MDAG that the Authority considers are essential and generally supported by the sector."</t>
    </r>
    <r>
      <rPr>
        <sz val="9"/>
        <color rgb="FFFF0000"/>
        <rFont val="Calibri"/>
        <family val="2"/>
        <scheme val="minor"/>
      </rPr>
      <t xml:space="preserve">
Timeframe for option C11 is too soon
</t>
    </r>
    <r>
      <rPr>
        <sz val="9"/>
        <rFont val="Calibri"/>
        <family val="2"/>
        <scheme val="minor"/>
      </rPr>
      <t>"Aurora considers that 2025 may be too soon to consider whether moves beyond static network pricing are required. Owing to the staged withdrawal of LFC regulations, it is unlikely that cost_x0002_reflective pricing will be fully implemented by all distributors (particularly those with no existing constraints and a low probability of emerging constraints) until 1 April 2027 at the earliest."
"Aurora considers that a potential interim target for 2025 might be to have an agreed implementation plan in place as opposed to all distribution prices reflecting network need at that date"</t>
    </r>
  </si>
  <si>
    <r>
      <t>Outstanding questions re option C11</t>
    </r>
    <r>
      <rPr>
        <sz val="9"/>
        <rFont val="Calibri"/>
        <family val="2"/>
        <scheme val="minor"/>
      </rPr>
      <t xml:space="preserve">
"The Authority should consider whether a fully principles-based approach to regulation of distributors pricing methodologies is likely to be effective and is still fit for purpose"
[Specific questions/issues also listed]
</t>
    </r>
    <r>
      <rPr>
        <sz val="9"/>
        <color rgb="FFFF0000"/>
        <rFont val="Calibri"/>
        <family val="2"/>
        <scheme val="minor"/>
      </rPr>
      <t xml:space="preserve">Contracted deployment of flexibility services
</t>
    </r>
    <r>
      <rPr>
        <sz val="9"/>
        <rFont val="Calibri"/>
        <family val="2"/>
        <scheme val="minor"/>
      </rPr>
      <t xml:space="preserve">"Is contracted deployment of flexibility services likely to be more effective. If so, then potential additional measures might need to be considered"
"Aurora considers that the implementation of a ‘market led’ model through contracted flexibility services will provide equal or better signalling of the need/value of DER in constrained areas on the network."
</t>
    </r>
    <r>
      <rPr>
        <sz val="9"/>
        <color rgb="FFFF0000"/>
        <rFont val="Calibri"/>
        <family val="2"/>
        <scheme val="minor"/>
      </rPr>
      <t>Both static pricing and flexibility services are useful</t>
    </r>
    <r>
      <rPr>
        <sz val="9"/>
        <rFont val="Calibri"/>
        <family val="2"/>
        <scheme val="minor"/>
      </rPr>
      <t xml:space="preserve">
"static distribution pricing and flexibility services can be used together in a tiered response to network constraint – static pricing being the first broad response to addressing emerging network constraint, and flexibility services a secondary targeted response to network constraint."
</t>
    </r>
    <r>
      <rPr>
        <sz val="9"/>
        <color rgb="FFFF0000"/>
        <rFont val="Calibri"/>
        <family val="2"/>
        <scheme val="minor"/>
      </rPr>
      <t>Consumer ability to respond to price signals</t>
    </r>
    <r>
      <rPr>
        <sz val="9"/>
        <rFont val="Calibri"/>
        <family val="2"/>
        <scheme val="minor"/>
      </rPr>
      <t xml:space="preserve">
"A shift to more dynamic pricing may need to be accompanied by extensive consumer education, and specific management of price shock or affordability will need to be considered, noting however that the retail function may have a role in repackaging distribution pricing."
</t>
    </r>
    <r>
      <rPr>
        <sz val="9"/>
        <color rgb="FFFF0000"/>
        <rFont val="Calibri"/>
        <family val="2"/>
        <scheme val="minor"/>
      </rPr>
      <t xml:space="preserve">LMP in distribution networks (option C12) not technically feasible at this stage
</t>
    </r>
    <r>
      <rPr>
        <sz val="9"/>
        <rFont val="Calibri"/>
        <family val="2"/>
        <scheme val="minor"/>
      </rPr>
      <t xml:space="preserve">"We consider that dynamic locational marginal pricing appears to remain technically infeasible in the medium term."
"However, we consider that the flexibility services industry needs to evolve before introducing regulations that risk stifling innovation. As such the Authority should remain open-minded about how LMP may evolve practically in the distribution space."
</t>
    </r>
  </si>
  <si>
    <t>Consumer Advocacy Council</t>
  </si>
  <si>
    <r>
      <t xml:space="preserve">Current market not competitive enough
</t>
    </r>
    <r>
      <rPr>
        <sz val="9"/>
        <rFont val="Calibri"/>
        <family val="2"/>
        <scheme val="minor"/>
      </rPr>
      <t xml:space="preserve">"The Council submits that the market is not working competitively to facilitate fair pricing or incentivise investment in new renewable generation to ensure demand capacity and reserves can be reliably met at all times."
"the market currently relies on a uniform marginal pricing mechanism that drives the spot price spikes and high forward prices. The market settings incentivise incumbent generators to delay investment in projects that would reduce price"
"[NZIER ]analysis showed some signs of market power across the vertically integrated gentailers, as it has given them significant competitive advantage over other competitors"
</t>
    </r>
    <r>
      <rPr>
        <sz val="9"/>
        <color rgb="FFFF0000"/>
        <rFont val="Calibri"/>
        <family val="2"/>
        <scheme val="minor"/>
      </rPr>
      <t xml:space="preserve">CAC recommentations re competition
</t>
    </r>
    <r>
      <rPr>
        <sz val="9"/>
        <rFont val="Calibri"/>
        <family val="2"/>
        <scheme val="minor"/>
      </rPr>
      <t>"The Council recommends that MDAG advise the Authority to: 
a) investigate and report on whether the current wholesale market model is fit for purpose to meet consumers’ needs and delivers a fairly priced and reliable electricity supply
b) consider incentives to ensure sufficient new renewable generation can enter the wholesale electricity market
c) consider and promote the indicators outlined in point 3.10 in its assessments of the market"</t>
    </r>
  </si>
  <si>
    <t>"Small retailers do not have the same protection and are exposed to the risk associated with volatile spot prices and have difficulty obtaining adequate bilateral hedges. This hinders competition in the retail market."</t>
  </si>
  <si>
    <r>
      <rPr>
        <sz val="9"/>
        <color rgb="FFFF0000"/>
        <rFont val="Calibri"/>
        <family val="2"/>
        <scheme val="minor"/>
      </rPr>
      <t xml:space="preserve">Consumers often don't face price signals
</t>
    </r>
    <r>
      <rPr>
        <sz val="9"/>
        <color theme="1"/>
        <rFont val="Calibri"/>
        <family val="2"/>
        <scheme val="minor"/>
      </rPr>
      <t xml:space="preserve">"In many cases, generators sell at fixed price contracts to retailers, which then sell at fixed price contracts to customers. High wholesale prices eventually flow into these prices. However, the price signals the Market Development Advisory Group (MDAG) refers to in this paper do not get passed directly to consumers. Prices are ‘smeared’, removing some volatility but also limiting the ability of consumers to respond to price changes or adjust their own electricity demand to minimise price. "
"Retailers must provide all consumers the opportunity to respond to price signals, and do this in their pricing directly with consumers, not through other stakeholders."
</t>
    </r>
    <r>
      <rPr>
        <sz val="9"/>
        <color rgb="FFFF0000"/>
        <rFont val="Calibri"/>
        <family val="2"/>
        <scheme val="minor"/>
      </rPr>
      <t xml:space="preserve">Price volatility is not in consumers' long-term interest
</t>
    </r>
    <r>
      <rPr>
        <sz val="9"/>
        <color theme="1"/>
        <rFont val="Calibri"/>
        <family val="2"/>
        <scheme val="minor"/>
      </rPr>
      <t xml:space="preserve">"The Council disagrees with the statement in the Issues Paper that “volatility and high prices (in times of scarcity) in the wholesale market are, in fact, in the best long-term interest of consumers”. Increased volatility can be expected as renewable generation increases and it will negatively impact consumers unless the transition to 100 percent renewable generation is well managed."
</t>
    </r>
    <r>
      <rPr>
        <sz val="9"/>
        <color rgb="FFFF0000"/>
        <rFont val="Calibri"/>
        <family val="2"/>
        <scheme val="minor"/>
      </rPr>
      <t xml:space="preserve">CAC price signal recommendations
</t>
    </r>
    <r>
      <rPr>
        <sz val="9"/>
        <color theme="1"/>
        <rFont val="Calibri"/>
        <family val="2"/>
        <scheme val="minor"/>
      </rPr>
      <t>"The Council recommends that MDAG advise the Authority to:
a) encourage the industry to develop mechanisms that help consumers understand and respond to price signals
b) ensure that retailers provide consumers with the opportunity to respond to price signals
c) require industry to consult directly with consumers, rather than using retailers or distributors as proxies."</t>
    </r>
  </si>
  <si>
    <r>
      <rPr>
        <sz val="9"/>
        <color rgb="FFFF0000"/>
        <rFont val="Calibri"/>
        <family val="2"/>
        <scheme val="minor"/>
      </rPr>
      <t xml:space="preserve">Fair pricing of this essential service is critical
</t>
    </r>
    <r>
      <rPr>
        <sz val="9"/>
        <color theme="1"/>
        <rFont val="Calibri"/>
        <family val="2"/>
        <scheme val="minor"/>
      </rPr>
      <t xml:space="preserve">"Many residential and small business consumers have limited ability to change their electricity demand in response to price rises. It is therefore crucial that the market settings ensure sufficient generation and that prices are not driven by generators seeking significant profit or returns for their shareholders."
"The increase in demand cannot just be viewed by generators as a financial opportunity to take advantage of, rather than a call to action in improving baseload generation capacity."
"The Council recommends that MDAG advise the Authority to focus on limiting charges to consumers"
</t>
    </r>
    <r>
      <rPr>
        <sz val="9"/>
        <color rgb="FFFF0000"/>
        <rFont val="Calibri"/>
        <family val="2"/>
        <scheme val="minor"/>
      </rPr>
      <t xml:space="preserve">Authority needs to treat consumers as significant and active stakeholders
</t>
    </r>
    <r>
      <rPr>
        <sz val="9"/>
        <color theme="1"/>
        <rFont val="Calibri"/>
        <family val="2"/>
        <scheme val="minor"/>
      </rPr>
      <t xml:space="preserve">"The Council notes that the Issues Paper is extensive. However, it is largely industry_x0002_centred at the expense of the needs and rights of the consumer."
"Consumers, including large consumers, pay all costs associated with electricity generation, transmission, electricity distribution businesses (EDBs) and retail supply. Consumers should be considered active participants in the electricity network, not simply a passive receiver of electricity, as they ultimately pay for all electricity generated and the supporting infrastructure."
</t>
    </r>
    <r>
      <rPr>
        <sz val="9"/>
        <color rgb="FFFF0000"/>
        <rFont val="Calibri"/>
        <family val="2"/>
        <scheme val="minor"/>
      </rPr>
      <t xml:space="preserve">See submission on "Updating the regulatory settings for distribution networks"
</t>
    </r>
    <r>
      <rPr>
        <sz val="9"/>
        <color theme="1"/>
        <rFont val="Calibri"/>
        <family val="2"/>
        <scheme val="minor"/>
      </rPr>
      <t xml:space="preserve">"...for recommendations around metering and consumer access to data 
(recommendations 3 and 5)"
"...about the importance of ensuring consumers understand their obligations and the potential benefits of consumer-generated electricity."
</t>
    </r>
  </si>
  <si>
    <r>
      <rPr>
        <sz val="9"/>
        <color rgb="FFFF0000"/>
        <rFont val="Calibri"/>
        <family val="2"/>
        <scheme val="minor"/>
      </rPr>
      <t>Education of customers is key</t>
    </r>
    <r>
      <rPr>
        <sz val="9"/>
        <color theme="1"/>
        <rFont val="Calibri"/>
        <family val="2"/>
        <scheme val="minor"/>
      </rPr>
      <t xml:space="preserve">
"The electricity sector has a responsibility to demystify itself for customers. Key issues such as price signals are important for consumers to have in mind and there is room for the Authority to take the lead on making these issues more transparent. This involves informing consumers what these issues involve and how they affect them."
"The Council recommends that MDAG advise the Authority to ensure that industry recognises its role in providing consumers with reliable information, so they are well-informed about their options, and the benefits and costs of these options."</t>
    </r>
  </si>
  <si>
    <t>Contact</t>
  </si>
  <si>
    <t>Electra</t>
  </si>
  <si>
    <t>CAC</t>
  </si>
  <si>
    <r>
      <t xml:space="preserve">Conduct measures are a good first step, then structural measures if necessary
</t>
    </r>
    <r>
      <rPr>
        <sz val="9"/>
        <rFont val="Calibri"/>
        <family val="2"/>
        <scheme val="minor"/>
      </rPr>
      <t>"Given that vertical separation of the gentailers is not within the Authority’s powers and would require a legislative change to the Electricity Industry Act 201, we are of the view that implementing [options D1-D5] and then assessing whether the desired impact has been realised is a workable and sensible approach to take."
"If conduct-based measures prove ineffective, then structural measures should be taken. And as stated by MDAG, ‘put in with the least possible delay’"</t>
    </r>
  </si>
  <si>
    <t>Octopus Energy (unofficial email submission)</t>
  </si>
  <si>
    <r>
      <rPr>
        <sz val="9"/>
        <color rgb="FFFF0000"/>
        <rFont val="Calibri"/>
        <family val="2"/>
        <scheme val="minor"/>
      </rPr>
      <t>Macro capital market context</t>
    </r>
    <r>
      <rPr>
        <sz val="9"/>
        <color theme="1"/>
        <rFont val="Calibri"/>
        <family val="2"/>
        <scheme val="minor"/>
      </rPr>
      <t xml:space="preserve">
"The cost of new generation is heavily influenced by the cost of capital. Capital costs for building generation reduce significantly if you can get confidence around the income stream. As a result our investment funds (and I'm sure other investors) prefer markets where there is a government underwrite/ CFD scheme etc, and are deterred by markets with high levels of market volatility."
"When we're thinking about market design for NZ we can't do it in a vacuum, we need to be really cognizant that there are macro factors at play. Given the scale of investment required I think you need to run the ruler over how NZ stacks up as an investment prospect against other markets. It might mean you prioritise options that haven't been considered in this paper - e.g NSW consumer trustee swaption arrangement, long term capacity procurement arrangements etc"
</t>
    </r>
  </si>
  <si>
    <r>
      <rPr>
        <sz val="9"/>
        <color rgb="FFFF0000"/>
        <rFont val="Calibri"/>
        <family val="2"/>
        <scheme val="minor"/>
      </rPr>
      <t>Price instability is a genuine frustation for consumers big and small</t>
    </r>
    <r>
      <rPr>
        <sz val="9"/>
        <color theme="1"/>
        <rFont val="Calibri"/>
        <family val="2"/>
        <scheme val="minor"/>
      </rPr>
      <t xml:space="preserve">
"I think you've miscalculated the importance of this for consumers. For sustainability of the market I think one of the market design objectives should be around price stability (year to year) for consumers. You can try and educate politicians and consumers but I think that might well be in vain, I think effort needs to be put into trying to design arrangements to reduce the market risk - that would make the market more politically durable"</t>
    </r>
  </si>
  <si>
    <r>
      <rPr>
        <sz val="9"/>
        <color rgb="FFFF0000"/>
        <rFont val="Calibri"/>
        <family val="2"/>
        <scheme val="minor"/>
      </rPr>
      <t>Supports virtual disaggregation</t>
    </r>
    <r>
      <rPr>
        <sz val="9"/>
        <color theme="1"/>
        <rFont val="Calibri"/>
        <family val="2"/>
        <scheme val="minor"/>
      </rPr>
      <t xml:space="preserve">
"We're supportive of this proposal. We'd previously submitted on a similar concept, essentially a mandatory auction of a certain level of capacity of firms with significant market power"
"A question I have though is don't they still have a residual incentive to use this generation to push up the spot price as they still have the dispatch rights?"
</t>
    </r>
    <r>
      <rPr>
        <sz val="9"/>
        <color rgb="FFFF0000"/>
        <rFont val="Calibri"/>
        <family val="2"/>
        <scheme val="minor"/>
      </rPr>
      <t xml:space="preserve">Administered prices
</t>
    </r>
    <r>
      <rPr>
        <sz val="9"/>
        <color theme="1"/>
        <rFont val="Calibri"/>
        <family val="2"/>
        <scheme val="minor"/>
      </rPr>
      <t xml:space="preserve">"Also did you consider administered prices? I know it's so 'not the kiwi way' but it is done in other markets when there is limited competition."
</t>
    </r>
    <r>
      <rPr>
        <sz val="9"/>
        <color rgb="FFFF0000"/>
        <rFont val="Calibri"/>
        <family val="2"/>
        <scheme val="minor"/>
      </rPr>
      <t>Supports vertical separation</t>
    </r>
    <r>
      <rPr>
        <sz val="9"/>
        <color theme="1"/>
        <rFont val="Calibri"/>
        <family val="2"/>
        <scheme val="minor"/>
      </rPr>
      <t xml:space="preserve">
"If vertically integrated firms were split (or had the operational separation measures like in the UK) they would rely on the market for managing risk, as a result there would likely be more liquidity and new products developed to meet risk management needs. These retail businesses would also have a strong incentive to engage in demand response. It would also provide more diversity of counterparties for new renewable generators."</t>
    </r>
  </si>
  <si>
    <r>
      <t xml:space="preserve">DR at scale needs better data quality
</t>
    </r>
    <r>
      <rPr>
        <sz val="9"/>
        <rFont val="Calibri"/>
        <family val="2"/>
        <scheme val="minor"/>
      </rPr>
      <t>"The MEP's often provide a poor service - very patchy data and they aren't proactive in resolving issues with missing data. This creates a whole raft of flow-on operational frustrations that are time consuming to manage. As the market relies more heavily on half hour consumption data there is a need to improve the performance of MEP's. The Code hasn't really evolved from the days of retailers owning meters. MEP performance needs to be monitored and more direct code compliance responsibilities should fall on MEPs. "</t>
    </r>
  </si>
  <si>
    <t>Octopus Energy (unofficial)</t>
  </si>
  <si>
    <t>SolarZero</t>
  </si>
  <si>
    <r>
      <rPr>
        <sz val="9"/>
        <color rgb="FFFF0000"/>
        <rFont val="Calibri"/>
        <family val="2"/>
        <scheme val="minor"/>
      </rPr>
      <t>The Code is a major blocker</t>
    </r>
    <r>
      <rPr>
        <sz val="9"/>
        <color theme="1"/>
        <rFont val="Calibri"/>
        <family val="2"/>
        <scheme val="minor"/>
      </rPr>
      <t xml:space="preserve">
"The power system is going through its first ever major technology-driven change. These two technology examples (IL and batteries) show that the Code tail is now wagging the electricity system. It should be the other way round. The Code should not be a constraint and blocker to new technology in the power system as a wave of new technology enters the power system."
"It is not reasonable to expect the Code to address and enable new technology, given that the Code is nothing more than an SoP and by definition is backward looking."
"For new technology and approaches to be tested and adopted into the electricity system, the Code needs to be set to one side, i.e. exemptions rapidly granted."
"More staff for the Electricity Authority will not address the Code-constipation problem and may in fact perpetuate it."
</t>
    </r>
    <r>
      <rPr>
        <sz val="9"/>
        <color rgb="FFFF0000"/>
        <rFont val="Calibri"/>
        <family val="2"/>
        <scheme val="minor"/>
      </rPr>
      <t xml:space="preserve">Regulation, i.e. market design, drives innovation
</t>
    </r>
    <r>
      <rPr>
        <sz val="9"/>
        <color theme="1"/>
        <rFont val="Calibri"/>
        <family val="2"/>
        <scheme val="minor"/>
      </rPr>
      <t>"There is an assumption in the MDAG report that markets drive innovation. Markets drive efficiency but, even then, only if well structured."</t>
    </r>
  </si>
  <si>
    <r>
      <rPr>
        <sz val="9"/>
        <color rgb="FFFF0000"/>
        <rFont val="Calibri"/>
        <family val="2"/>
        <scheme val="minor"/>
      </rPr>
      <t xml:space="preserve">Neutral on more briefings on spot price (E2)
</t>
    </r>
    <r>
      <rPr>
        <sz val="9"/>
        <rFont val="Calibri"/>
        <family val="2"/>
        <scheme val="minor"/>
      </rPr>
      <t>"The risk is that there are issues with the market but these are explained away as normal working of the market."</t>
    </r>
    <r>
      <rPr>
        <sz val="9"/>
        <color rgb="FFFF0000"/>
        <rFont val="Calibri"/>
        <family val="2"/>
        <scheme val="minor"/>
      </rPr>
      <t xml:space="preserve">
Enhancing monitoring with more autonomy (E4)</t>
    </r>
    <r>
      <rPr>
        <sz val="9"/>
        <color theme="1"/>
        <rFont val="Calibri"/>
        <family val="2"/>
        <scheme val="minor"/>
      </rPr>
      <t xml:space="preserve">
"Part of the monitoring should include benchmarking. How do we compare with other locational markets in the world?"
</t>
    </r>
    <r>
      <rPr>
        <sz val="9"/>
        <color rgb="FFFF0000"/>
        <rFont val="Calibri"/>
        <family val="2"/>
        <scheme val="minor"/>
      </rPr>
      <t xml:space="preserve">Periodic warrants of fitness (E5)
</t>
    </r>
    <r>
      <rPr>
        <sz val="9"/>
        <color theme="1"/>
        <rFont val="Calibri"/>
        <family val="2"/>
        <scheme val="minor"/>
      </rPr>
      <t>" Possibly a good idea, but how could it work in practice? External surveys? What can we learn from overseas?"</t>
    </r>
  </si>
  <si>
    <r>
      <rPr>
        <sz val="9"/>
        <color rgb="FFFF0000"/>
        <rFont val="Calibri"/>
        <family val="2"/>
        <scheme val="minor"/>
      </rPr>
      <t>Better forecasts (A1) are good, but not enough</t>
    </r>
    <r>
      <rPr>
        <sz val="9"/>
        <color theme="1"/>
        <rFont val="Calibri"/>
        <family val="2"/>
        <scheme val="minor"/>
      </rPr>
      <t xml:space="preserve">
"still need better systems for coping with the variability. If the lights go out the industry cannot say “oh, but the forecast was wrong”"
</t>
    </r>
    <r>
      <rPr>
        <sz val="9"/>
        <color rgb="FFFF0000"/>
        <rFont val="Calibri"/>
        <family val="2"/>
        <scheme val="minor"/>
      </rPr>
      <t xml:space="preserve">FSR (A2)
</t>
    </r>
    <r>
      <rPr>
        <sz val="9"/>
        <color theme="1"/>
        <rFont val="Calibri"/>
        <family val="2"/>
        <scheme val="minor"/>
      </rPr>
      <t xml:space="preserve">"The whole FSR programme needs to be accelerated."
</t>
    </r>
    <r>
      <rPr>
        <sz val="9"/>
        <color rgb="FFFF0000"/>
        <rFont val="Calibri"/>
        <family val="2"/>
        <scheme val="minor"/>
      </rPr>
      <t xml:space="preserve">New reserve product (A4) could be useful
</t>
    </r>
    <r>
      <rPr>
        <sz val="9"/>
        <color theme="1"/>
        <rFont val="Calibri"/>
        <family val="2"/>
        <scheme val="minor"/>
      </rPr>
      <t>"Who pays and how the financials work do need to be thought through."</t>
    </r>
  </si>
  <si>
    <r>
      <t xml:space="preserve">How fast do we want DSF to grow?
</t>
    </r>
    <r>
      <rPr>
        <sz val="9"/>
        <rFont val="Calibri"/>
        <family val="2"/>
        <scheme val="minor"/>
      </rPr>
      <t>"A key question for MDAG is how quickly does it want the demand side-sector to grow in terms of its incorporation into the operation of the power system. hat is a question of policy"</t>
    </r>
    <r>
      <rPr>
        <sz val="9"/>
        <color rgb="FFFF0000"/>
        <rFont val="Calibri"/>
        <family val="2"/>
        <scheme val="minor"/>
      </rPr>
      <t xml:space="preserve">
High frequency metering data from traditional ICP meters may not be that relevant (C2)
</t>
    </r>
    <r>
      <rPr>
        <sz val="9"/>
        <rFont val="Calibri"/>
        <family val="2"/>
        <scheme val="minor"/>
      </rPr>
      <t>"The traditional ICP meter may become much less relevant and a very different role in the near future as metering shifts to individual devices, such as EV chargers, battery inverters, hot water systems."</t>
    </r>
    <r>
      <rPr>
        <sz val="9"/>
        <color rgb="FFFF0000"/>
        <rFont val="Calibri"/>
        <family val="2"/>
        <scheme val="minor"/>
      </rPr>
      <t xml:space="preserve">
Competition should encourage DSF tariffs (C3)
</t>
    </r>
    <r>
      <rPr>
        <sz val="9"/>
        <rFont val="Calibri"/>
        <family val="2"/>
        <scheme val="minor"/>
      </rPr>
      <t>"In theory the market should move over time away from retailers who cannot provide DSF tariffs. MDAG needs to explore if there are barriers to this occurring, i.e. is there evidence that the market is working/not working effectively?"</t>
    </r>
    <r>
      <rPr>
        <sz val="9"/>
        <color rgb="FFFF0000"/>
        <rFont val="Calibri"/>
        <family val="2"/>
        <scheme val="minor"/>
      </rPr>
      <t xml:space="preserve">
Customer Compensation Scheme (C6)
</t>
    </r>
    <r>
      <rPr>
        <sz val="9"/>
        <rFont val="Calibri"/>
        <family val="2"/>
        <scheme val="minor"/>
      </rPr>
      <t xml:space="preserve">"It is difficult to reduce overall demand as compared to peak demand. Peak demand management should not be conflated with overall demand management during times of hydro drought, which this section appears to be doing."
</t>
    </r>
    <r>
      <rPr>
        <sz val="9"/>
        <color rgb="FFFF0000"/>
        <rFont val="Calibri"/>
        <family val="2"/>
        <scheme val="minor"/>
      </rPr>
      <t xml:space="preserve">
Consider negawatts (C7)
</t>
    </r>
    <r>
      <rPr>
        <sz val="9"/>
        <rFont val="Calibri"/>
        <family val="2"/>
        <scheme val="minor"/>
      </rPr>
      <t xml:space="preserve">"It is one way of finding out the price sensitivity of people on fixed contracts. It is worth exploring more"
</t>
    </r>
    <r>
      <rPr>
        <sz val="9"/>
        <color rgb="FFFF0000"/>
        <rFont val="Calibri"/>
        <family val="2"/>
        <scheme val="minor"/>
      </rPr>
      <t>Supports RERT (C10)</t>
    </r>
    <r>
      <rPr>
        <sz val="9"/>
        <rFont val="Calibri"/>
        <family val="2"/>
        <scheme val="minor"/>
      </rPr>
      <t xml:space="preserve">
"The electricity system needs this type of solution now and developing this facility will provide a clear signal to potential providers"
</t>
    </r>
    <r>
      <rPr>
        <sz val="9"/>
        <color rgb="FFFF0000"/>
        <rFont val="Calibri"/>
        <family val="2"/>
        <scheme val="minor"/>
      </rPr>
      <t>Option C11 probably not required</t>
    </r>
    <r>
      <rPr>
        <sz val="9"/>
        <rFont val="Calibri"/>
        <family val="2"/>
        <scheme val="minor"/>
      </rPr>
      <t xml:space="preserve">
"DSF will decide what it wants to do to gain the best return. Contracts will be important for establishment of clear priorities in space and time to ensure that who wants the DSF most has it available to them when and where they need it."</t>
    </r>
  </si>
  <si>
    <t>WEL</t>
  </si>
  <si>
    <r>
      <rPr>
        <sz val="9"/>
        <color rgb="FFFF0000"/>
        <rFont val="Calibri"/>
        <family val="2"/>
        <scheme val="minor"/>
      </rPr>
      <t>Importance of competition</t>
    </r>
    <r>
      <rPr>
        <sz val="9"/>
        <color theme="1"/>
        <rFont val="Calibri"/>
        <family val="2"/>
        <scheme val="minor"/>
      </rPr>
      <t xml:space="preserve">
"Strengthening competition should be an overriding objective for any reform"
"The demand side can compete with the supply side to reduce prices; distributors facilitate competition within their networks between demand and distribution connected generation; and distributors can compete with transmission by optimising their utilisation of transmission infrastructure."</t>
    </r>
  </si>
  <si>
    <r>
      <rPr>
        <sz val="9"/>
        <color rgb="FFFF0000"/>
        <rFont val="Calibri"/>
        <family val="2"/>
        <scheme val="minor"/>
      </rPr>
      <t>Data access</t>
    </r>
    <r>
      <rPr>
        <sz val="9"/>
        <color theme="1"/>
        <rFont val="Calibri"/>
        <family val="2"/>
        <scheme val="minor"/>
      </rPr>
      <t xml:space="preserve">
"WEL has access to smart meter data for over 70% of our over 99,000 connections … Access to the remaining 30% would strengthen our data set and allow for more informed investment decision making and better outcomes for our community"
</t>
    </r>
    <r>
      <rPr>
        <sz val="9"/>
        <color rgb="FFFF0000"/>
        <rFont val="Calibri"/>
        <family val="2"/>
        <scheme val="minor"/>
      </rPr>
      <t>Guidance required for operation of load control</t>
    </r>
    <r>
      <rPr>
        <sz val="9"/>
        <color theme="1"/>
        <rFont val="Calibri"/>
        <family val="2"/>
        <scheme val="minor"/>
      </rPr>
      <t xml:space="preserve">
"WEL has the ability to manage load to ensure efficient distribution network operation. We can choose to offer load management to assist with national demand and supply risks but seek absolute clarity on a hierarchy of how and who has the rights to this load management and how it’s paid for"
</t>
    </r>
    <r>
      <rPr>
        <sz val="9"/>
        <color rgb="FFFF0000"/>
        <rFont val="Calibri"/>
        <family val="2"/>
        <scheme val="minor"/>
      </rPr>
      <t>Importance of consumers seeing price signals</t>
    </r>
    <r>
      <rPr>
        <sz val="9"/>
        <color theme="1"/>
        <rFont val="Calibri"/>
        <family val="2"/>
        <scheme val="minor"/>
      </rPr>
      <t xml:space="preserve">
"a ban on profiling if a smart meter is installed could increase the likelihood that distributors cost-reflective pricing is seen (and can therefore be responded to) by the end consumer"
"setting retail tariffs is part of the competitive retail market. However, it will become increasingly important that end consumers (or their agent) understand the impact of network constraints and/or congestion on distributor costs ... and have the opportunity to adjust their consumption patterns to reduce their overall electricity costs. A customer cannot respond to a signal (via spot or distribution) which they do not see."
</t>
    </r>
    <r>
      <rPr>
        <sz val="9"/>
        <color rgb="FFFF0000"/>
        <rFont val="Calibri"/>
        <family val="2"/>
        <scheme val="minor"/>
      </rPr>
      <t>Value stacking of flexibility services</t>
    </r>
    <r>
      <rPr>
        <sz val="9"/>
        <color theme="1"/>
        <rFont val="Calibri"/>
        <family val="2"/>
        <scheme val="minor"/>
      </rPr>
      <t xml:space="preserve">
"static controlled versus uncontrolled tariffs have enabled distributors to alter demand in response to network congestion issues in the real/near time, without any intervention involvement of retailers"
"high spot prices in the wholesale market cannot be assumed to correlate with distribution network congestion periods"
"there is a significant amount of work required to implement a ‘value stack’ of products to pay for demand flexibility. WEL suggests this should be progressed using an industry working group approach."
</t>
    </r>
    <r>
      <rPr>
        <sz val="9"/>
        <color rgb="FFFF0000"/>
        <rFont val="Calibri"/>
        <family val="2"/>
        <scheme val="minor"/>
      </rPr>
      <t>LMP in distribution networks is very complex</t>
    </r>
    <r>
      <rPr>
        <sz val="9"/>
        <color theme="1"/>
        <rFont val="Calibri"/>
        <family val="2"/>
        <scheme val="minor"/>
      </rPr>
      <t xml:space="preserve">
"WEL believes efforts within distribution networks to manage and price network congestion, and congestion at the interface with the transmission grid, should be allowed to develop first. The success, or otherwise, of these efforts should be used to determine whether LMP is a practical solution at a later date"</t>
    </r>
  </si>
  <si>
    <r>
      <rPr>
        <sz val="9"/>
        <color rgb="FFFF0000"/>
        <rFont val="Calibri"/>
        <family val="2"/>
        <scheme val="minor"/>
      </rPr>
      <t>Supports market-based approach</t>
    </r>
    <r>
      <rPr>
        <sz val="9"/>
        <color theme="1"/>
        <rFont val="Calibri"/>
        <family val="2"/>
        <scheme val="minor"/>
      </rPr>
      <t xml:space="preserve">
"The report shows that a market driven approach to the energy transition will deliver the best outcome for consumers. We agree."</t>
    </r>
  </si>
  <si>
    <r>
      <rPr>
        <sz val="9"/>
        <color rgb="FFFF0000"/>
        <rFont val="Calibri"/>
        <family val="2"/>
        <scheme val="minor"/>
      </rPr>
      <t>More radical changes may not be necessary if target is not 100%RE</t>
    </r>
    <r>
      <rPr>
        <sz val="9"/>
        <color theme="1"/>
        <rFont val="Calibri"/>
        <family val="2"/>
        <scheme val="minor"/>
      </rPr>
      <t xml:space="preserve">
"In the final report there should be a greater recognition of the uncertainty of the future."
"If thermal assets, or some substitute, stay in the market for much longer than assumed then some of the more radical changes recommended by MDAG may not be necessary, and may even be harmful to the market"
"We therefore recommend that interventions only occur when there is robust evidence of a problem in the market, and that the benefits of intervention exceed the costs."</t>
    </r>
  </si>
  <si>
    <r>
      <t xml:space="preserve">Support "backstop" regulation
</t>
    </r>
    <r>
      <rPr>
        <sz val="9"/>
        <rFont val="Calibri"/>
        <family val="2"/>
        <scheme val="minor"/>
      </rPr>
      <t>"In those cases where the risk is sufficiently high, we would support a regime being developed ahead of need, but not implemented until sufficient evidence is gathered that the regime is necessary."</t>
    </r>
  </si>
  <si>
    <r>
      <rPr>
        <sz val="9"/>
        <color rgb="FFFF0000"/>
        <rFont val="Calibri"/>
        <family val="2"/>
        <scheme val="minor"/>
      </rPr>
      <t>Flexible generation capability will develop</t>
    </r>
    <r>
      <rPr>
        <sz val="9"/>
        <color theme="1"/>
        <rFont val="Calibri"/>
        <family val="2"/>
        <scheme val="minor"/>
      </rPr>
      <t xml:space="preserve">
"With better information and some tweaks to the market, we see no reason why there won’t be sufficient firming capacity over the foreseeable future. There are already a number of these products in the market, such as the Contact – Meridian swaption, and Genesis’ MSOs"
</t>
    </r>
    <r>
      <rPr>
        <sz val="9"/>
        <color rgb="FFFF0000"/>
        <rFont val="Calibri"/>
        <family val="2"/>
        <scheme val="minor"/>
      </rPr>
      <t>Scarcity pricing needs to be used more</t>
    </r>
    <r>
      <rPr>
        <sz val="9"/>
        <color theme="1"/>
        <rFont val="Calibri"/>
        <family val="2"/>
        <scheme val="minor"/>
      </rPr>
      <t xml:space="preserve">
"At the moment, we are concerned that the system operator may be acting too cautiously in calling scarcity pricing. These events are a necessary signal to bring on every available resource, and 
while they may only occur every few years, they are key to making the business case for flexible assets such as batteries. Without this market signal, it is unlikely that the flexibility that New Zealand needs will come online"
</t>
    </r>
    <r>
      <rPr>
        <sz val="9"/>
        <color rgb="FFFF0000"/>
        <rFont val="Calibri"/>
        <family val="2"/>
        <scheme val="minor"/>
      </rPr>
      <t>Ripple control (as currently used) distorts the market</t>
    </r>
    <r>
      <rPr>
        <sz val="9"/>
        <color theme="1"/>
        <rFont val="Calibri"/>
        <family val="2"/>
        <scheme val="minor"/>
      </rPr>
      <t xml:space="preserve">
"The cost of this service is not priced into the market, nor is the benefit of the response provided back to the flexibility provider (residential consumers). This reduces transparency in the system and muddies the incentives of companies looking to provide generation and demand flexibility."
</t>
    </r>
    <r>
      <rPr>
        <sz val="9"/>
        <color rgb="FFFF0000"/>
        <rFont val="Calibri"/>
        <family val="2"/>
        <scheme val="minor"/>
      </rPr>
      <t>Supports ahead market being investigated, but need to be careful</t>
    </r>
    <r>
      <rPr>
        <sz val="9"/>
        <color theme="1"/>
        <rFont val="Calibri"/>
        <family val="2"/>
        <scheme val="minor"/>
      </rPr>
      <t xml:space="preserve">
"However, our current view is that bilateral contracts can already manage this risk and we don’t see a strong case for why this would be different in the future."
"We also note that production-based demand response often requires a 1-4 hour advance notice to safely and economically wind down. It is therefore not suitable for being given a dispatch instruction at the start of a trading period."
</t>
    </r>
  </si>
  <si>
    <r>
      <rPr>
        <sz val="9"/>
        <color rgb="FFFF0000"/>
        <rFont val="Calibri"/>
        <family val="2"/>
        <scheme val="minor"/>
      </rPr>
      <t>Hedge info transparency (B1) not particularly useful</t>
    </r>
    <r>
      <rPr>
        <sz val="9"/>
        <color theme="1"/>
        <rFont val="Calibri"/>
        <family val="2"/>
        <scheme val="minor"/>
      </rPr>
      <t xml:space="preserve">
"We are unsure how this option could improve security of supply? However, we do see this option creating significant administrative costs"
</t>
    </r>
    <r>
      <rPr>
        <sz val="9"/>
        <color rgb="FFFF0000"/>
        <rFont val="Calibri"/>
        <family val="2"/>
        <scheme val="minor"/>
      </rPr>
      <t>Enhancing stress testing (B4) should being with independent retailers</t>
    </r>
    <r>
      <rPr>
        <sz val="9"/>
        <color theme="1"/>
        <rFont val="Calibri"/>
        <family val="2"/>
        <scheme val="minor"/>
      </rPr>
      <t xml:space="preserve">
"It may be appropriate to begin by improving disclosure requirements on independent retailers to demonstrate that they are sufficiently hedged."
</t>
    </r>
    <r>
      <rPr>
        <sz val="9"/>
        <color rgb="FFFF0000"/>
        <rFont val="Calibri"/>
        <family val="2"/>
        <scheme val="minor"/>
      </rPr>
      <t>Most proposed risk management options not required</t>
    </r>
    <r>
      <rPr>
        <sz val="9"/>
        <color theme="1"/>
        <rFont val="Calibri"/>
        <family val="2"/>
        <scheme val="minor"/>
      </rPr>
      <t xml:space="preserve">
B2 (longer dated futures) - "As the demand for these contracts increases, we expect the market to meet this need. For our part, we consider all reasonable offers made to us, and where we are able to provide a bid, we will always offer a fair and reasonable price."
B3 (info on development pipeline) - "The EA have already undertaken similar work on an ad-hoc basis when necessary"
B5 (standardised shape products) - "Currently the market is delivering on shaped and peak products, and we expect this to expand if/when demand for these types of products grows... Developing this sort of product would also prove to be very difficult."
B6 (flexibility access code) - "We consider that there needs to be better evidence of the need for this sort of code before it is developed."
B7 (trading conduct rules for hedge market) - "We do not consider that this is necessary given the market making requirements."
B8 (market making in caps) - "we do not consider regulatory defined shape products would best meet the needs of the market"</t>
    </r>
  </si>
  <si>
    <r>
      <t xml:space="preserve">Contact experience with C&amp;I customers differs from MDAG conclusions
</t>
    </r>
    <r>
      <rPr>
        <sz val="9"/>
        <rFont val="Calibri"/>
        <family val="2"/>
        <scheme val="minor"/>
      </rPr>
      <t xml:space="preserve">"Few customers have the expertise or willingness to manage their own usage to optimise complex tariffs... For a mechanism to attract customers and be successful in driving the development of wholesale market DSF, it needs to take the same managed low risk service approach [as interruptible load, i.e. paying flex traders]."
"Demand flex is only a small feature of any retail relationship, it can easily be swamped by other factors when determining total retail tariffs such as the retailers hedging book. As a result, there is currently limited competition over wholesale DSF on its own right."
</t>
    </r>
    <r>
      <rPr>
        <sz val="9"/>
        <color rgb="FFFF0000"/>
        <rFont val="Calibri"/>
        <family val="2"/>
        <scheme val="minor"/>
      </rPr>
      <t xml:space="preserve">
Should unbundle retail and flexibility markets
</t>
    </r>
    <r>
      <rPr>
        <sz val="9"/>
        <rFont val="Calibri"/>
        <family val="2"/>
        <scheme val="minor"/>
      </rPr>
      <t xml:space="preserve">"The best way to grow C&amp;I DSF is to unbundle the retail and flexibility markets. That would allow energy and flexibility services to compete on their own merits."
"However, it is currently not viable to operate as an independent flexibility trader in the energy market for three key reasons:
a) Market access ... there are commercial barriers to developing the required partnerships between retailers and demand response providers
b) Term ... This difference in contract term makes it difficult to justify the setup costs because when the customer switches energy supply retailer the flexibility equipment will no longer be of use
c) Standardisation ... the costs of bespoke development for each retailer’s requirements will often make offering DSF services uneconomic"
</t>
    </r>
    <r>
      <rPr>
        <sz val="9"/>
        <color rgb="FFFF0000"/>
        <rFont val="Calibri"/>
        <family val="2"/>
        <scheme val="minor"/>
      </rPr>
      <t xml:space="preserve">
Supports negawatt scheme
</t>
    </r>
    <r>
      <rPr>
        <sz val="9"/>
        <rFont val="Calibri"/>
        <family val="2"/>
        <scheme val="minor"/>
      </rPr>
      <t xml:space="preserve">"The concerns from MDAG about the uncertainty of baselines in a negawatt scheme is misleading. Under any DSF arrangement a baseline has to be established to determine payment to the flexibility provider. A negawatt scheme would not require more baselines, it would simply codify a best practice way to determine baselines."
</t>
    </r>
    <r>
      <rPr>
        <sz val="9"/>
        <color rgb="FFFF0000"/>
        <rFont val="Calibri"/>
        <family val="2"/>
        <scheme val="minor"/>
      </rPr>
      <t>Supports standardising access requirements</t>
    </r>
    <r>
      <rPr>
        <sz val="9"/>
        <rFont val="Calibri"/>
        <family val="2"/>
        <scheme val="minor"/>
      </rPr>
      <t xml:space="preserve">
"standardised contract terms between retailers and flexibility traders that provide sufficient commercial incentives for DSF and standardised access to reduce the costs of reconfiguring systems following retail churn."</t>
    </r>
    <r>
      <rPr>
        <sz val="9"/>
        <color rgb="FFFF0000"/>
        <rFont val="Calibri"/>
        <family val="2"/>
        <scheme val="minor"/>
      </rPr>
      <t xml:space="preserve">
Standardised shape-related hedge products [C4] not recommended</t>
    </r>
    <r>
      <rPr>
        <sz val="9"/>
        <rFont val="Calibri"/>
        <family val="2"/>
        <scheme val="minor"/>
      </rPr>
      <t xml:space="preserve">
"Ultimately we find that this option is highly complex, and may not be aligned with what customers are asking for. It requires customers to take on more electricity market risk at a time where most customers have a strong preference to not take on market risk exposure."
</t>
    </r>
    <r>
      <rPr>
        <sz val="9"/>
        <color rgb="FFFF0000"/>
        <rFont val="Calibri"/>
        <family val="2"/>
        <scheme val="minor"/>
      </rPr>
      <t xml:space="preserve">Retailer DSF tariffs have not worked
</t>
    </r>
    <r>
      <rPr>
        <sz val="9"/>
        <rFont val="Calibri"/>
        <family val="2"/>
        <scheme val="minor"/>
      </rPr>
      <t>"We find this approach will limit DSF development for a number of reasons, including customer risk appetite, retail supply contract terms, and placing all the onus on retailers to drive DSF development"</t>
    </r>
    <r>
      <rPr>
        <sz val="9"/>
        <color rgb="FFFF0000"/>
        <rFont val="Calibri"/>
        <family val="2"/>
        <scheme val="minor"/>
      </rPr>
      <t xml:space="preserve">
</t>
    </r>
    <r>
      <rPr>
        <sz val="9"/>
        <rFont val="Calibri"/>
        <family val="2"/>
        <scheme val="minor"/>
      </rPr>
      <t xml:space="preserve">
"We disagree with MDAG’s assessment that retailers are in the best position to optimise the use of DSF across network and wholesale benefits." [C1]
"We do not support this option [C3]. As technology, and consumer appetite for flexibility evolves the market will deliver on these products"
</t>
    </r>
    <r>
      <rPr>
        <sz val="9"/>
        <color rgb="FFFF0000"/>
        <rFont val="Calibri"/>
        <family val="2"/>
        <scheme val="minor"/>
      </rPr>
      <t xml:space="preserve">
Pilots/trials [C5] should be broader than just DSF</t>
    </r>
    <r>
      <rPr>
        <sz val="9"/>
        <rFont val="Calibri"/>
        <family val="2"/>
        <scheme val="minor"/>
      </rPr>
      <t xml:space="preserve">
"we do not consider it appropriate to direct 100% of this funding to retailer led DSF tariffs. Much like the ARENA trial in Australia referenced by MDAG, any trial should include a broad range of flexibility market participants"</t>
    </r>
    <r>
      <rPr>
        <sz val="9"/>
        <color rgb="FFFF0000"/>
        <rFont val="Calibri"/>
        <family val="2"/>
        <scheme val="minor"/>
      </rPr>
      <t xml:space="preserve">
Does not support new ancillary service to increase DSF [C9]
</t>
    </r>
    <r>
      <rPr>
        <sz val="9"/>
        <rFont val="Calibri"/>
        <family val="2"/>
        <scheme val="minor"/>
      </rPr>
      <t xml:space="preserve">"Rather than focusing on new ancillary services, there should be a focus on making existing ancillary services technology agnostic to support investment and participation"
</t>
    </r>
    <r>
      <rPr>
        <sz val="9"/>
        <color rgb="FFFF0000"/>
        <rFont val="Calibri"/>
        <family val="2"/>
        <scheme val="minor"/>
      </rPr>
      <t>Investigate RERT [C10]</t>
    </r>
    <r>
      <rPr>
        <sz val="9"/>
        <rFont val="Calibri"/>
        <family val="2"/>
        <scheme val="minor"/>
      </rPr>
      <t xml:space="preserve">
"We agree that this should be further investigated. This would need to be designed carefully to preserve the incentives on the energy market and be co-optimised with other markets."</t>
    </r>
    <r>
      <rPr>
        <sz val="9"/>
        <color rgb="FFFF0000"/>
        <rFont val="Calibri"/>
        <family val="2"/>
        <scheme val="minor"/>
      </rPr>
      <t xml:space="preserve">
Government does not need to provide further DSF info to industrial/domestic consumers [C13-14]</t>
    </r>
    <r>
      <rPr>
        <sz val="9"/>
        <rFont val="Calibri"/>
        <family val="2"/>
        <scheme val="minor"/>
      </rPr>
      <t xml:space="preserve">
"If markets are developed and accessible, flexibility providers will fill the role of getting information to customers. We do not consider there to be a gap that government needs to fill. In most cases customers also have a very low interest in understanding the detail, and are looking for a simple low cost managed service."</t>
    </r>
  </si>
  <si>
    <r>
      <t xml:space="preserve">Avoid virtual disaggregation unless clearly necessary
</t>
    </r>
    <r>
      <rPr>
        <sz val="9"/>
        <rFont val="Calibri"/>
        <family val="2"/>
        <scheme val="minor"/>
      </rPr>
      <t>"We consider that this option should not be considered until it is clear that there is a significant problem to address."</t>
    </r>
  </si>
  <si>
    <r>
      <rPr>
        <sz val="9"/>
        <color rgb="FFFF0000"/>
        <rFont val="Calibri"/>
        <family val="2"/>
        <scheme val="minor"/>
      </rPr>
      <t>Includes detailed table re comparison of demand response options</t>
    </r>
    <r>
      <rPr>
        <sz val="9"/>
        <color theme="1"/>
        <rFont val="Calibri"/>
        <family val="2"/>
        <scheme val="minor"/>
      </rPr>
      <t xml:space="preserve">
See Attachement 2</t>
    </r>
  </si>
  <si>
    <t>Genesis</t>
  </si>
  <si>
    <r>
      <rPr>
        <sz val="9"/>
        <color rgb="FFFF0000"/>
        <rFont val="Calibri"/>
        <family val="2"/>
        <scheme val="minor"/>
      </rPr>
      <t>Workplan is demanding and complex</t>
    </r>
    <r>
      <rPr>
        <sz val="9"/>
        <color theme="1"/>
        <rFont val="Calibri"/>
        <family val="2"/>
        <scheme val="minor"/>
      </rPr>
      <t xml:space="preserve">
"As a consequence, we hope the Authority is selective in choosing which workstreams to progress and at what level of urgency, with a focus on measures where there is a high degree of confidence in supporting better outcomes, through the transition and in the long- term."</t>
    </r>
  </si>
  <si>
    <r>
      <rPr>
        <sz val="9"/>
        <color rgb="FFFF0000"/>
        <rFont val="Calibri"/>
        <family val="2"/>
        <scheme val="minor"/>
      </rPr>
      <t>Market is required</t>
    </r>
    <r>
      <rPr>
        <sz val="9"/>
        <color theme="1"/>
        <rFont val="Calibri"/>
        <family val="2"/>
        <scheme val="minor"/>
      </rPr>
      <t xml:space="preserve">
"The MDAG is right that a market remains the best way of coordinating supply and demand in the electricity system, and spot prices play the key role in ensuring this market delivers as it should."</t>
    </r>
  </si>
  <si>
    <r>
      <t xml:space="preserve">Winter peak issues have been caused by several factors
</t>
    </r>
    <r>
      <rPr>
        <sz val="9"/>
        <rFont val="Calibri"/>
        <family val="2"/>
        <scheme val="minor"/>
      </rPr>
      <t xml:space="preserve">"A relatively high proportion of the dispatchable generation ... being ‘slow start’ thermal plant"
"An abundance of energy (mainly stored water for hydro generation) resulting in very low spot prices during the day, with only short periods of high prices at peaks providing insufficient incentive for slow start thermal to be ready to run"
"A reduced incentive on electricity distribution networks to exercise discretionary load control (primarily hot water) under the new Transmission Pricing Methodology."
</t>
    </r>
    <r>
      <rPr>
        <sz val="9"/>
        <color rgb="FFFF0000"/>
        <rFont val="Calibri"/>
        <family val="2"/>
        <scheme val="minor"/>
      </rPr>
      <t xml:space="preserve">Supports progressing development of ahead market
</t>
    </r>
    <r>
      <rPr>
        <sz val="9"/>
        <rFont val="Calibri"/>
        <family val="2"/>
        <scheme val="minor"/>
      </rPr>
      <t xml:space="preserve">"While this would be a complex undertaking that would likely take some time to design and deploy, we consider it likely the benefits of progressing this work would outweigh costs"
</t>
    </r>
    <r>
      <rPr>
        <sz val="9"/>
        <color rgb="FFFF0000"/>
        <rFont val="Calibri"/>
        <family val="2"/>
        <scheme val="minor"/>
      </rPr>
      <t xml:space="preserve">Must not underweight reliability compared to efficiency, especially as we decarbonise
</t>
    </r>
    <r>
      <rPr>
        <sz val="9"/>
        <rFont val="Calibri"/>
        <family val="2"/>
        <scheme val="minor"/>
      </rPr>
      <t xml:space="preserve">"It is possible, even likely, that the value of security to consumers is under-priced/valued, because it is practically impossible to discern from behaviour in the market as it is currently designed."
"Little could be more damaging to the uptake of electricity as an alternative energy source than a lack of confidence that the resource will be available when it is needed. There are two elements to this – impact on decarbonisation and impact on the economy."
"We consider it is worthwhile for regulators and System Operators to ensure they have access 
to the full range of tools for ensuring the system delivers reliable supply"
</t>
    </r>
    <r>
      <rPr>
        <sz val="9"/>
        <color rgb="FFFF0000"/>
        <rFont val="Calibri"/>
        <family val="2"/>
        <scheme val="minor"/>
      </rPr>
      <t xml:space="preserve">Don't forget about dry-year risk
</t>
    </r>
    <r>
      <rPr>
        <sz val="9"/>
        <rFont val="Calibri"/>
        <family val="2"/>
        <scheme val="minor"/>
      </rPr>
      <t xml:space="preserve">"Care should be taken not to lose focus on dry-year risk, and this should be considered separately to capacity challenges."
</t>
    </r>
    <r>
      <rPr>
        <sz val="9"/>
        <color rgb="FFFF0000"/>
        <rFont val="Calibri"/>
        <family val="2"/>
        <scheme val="minor"/>
      </rPr>
      <t>Partially supports warming contracts</t>
    </r>
    <r>
      <rPr>
        <sz val="9"/>
        <rFont val="Calibri"/>
        <family val="2"/>
        <scheme val="minor"/>
      </rPr>
      <t xml:space="preserve">
"This option should be investigated as a time-limited, transitional measure. A competitive solution is preferable."
</t>
    </r>
    <r>
      <rPr>
        <sz val="9"/>
        <color rgb="FFFF0000"/>
        <rFont val="Calibri"/>
        <family val="2"/>
        <scheme val="minor"/>
      </rPr>
      <t xml:space="preserve">
</t>
    </r>
    <r>
      <rPr>
        <sz val="9"/>
        <rFont val="Calibri"/>
        <family val="2"/>
        <scheme val="minor"/>
      </rPr>
      <t>"there is a risk that the thermal plant currently relied upon to manage through energy shortages becomes uneconomic to maintain ... appropriate market measures/ancillary markets may be more effective than either relying solely on the energy only market signals and contracting, or a centrally controlled solution to meeting challenges related to energy shortfalls."</t>
    </r>
  </si>
  <si>
    <r>
      <t xml:space="preserve">Market approach is best
</t>
    </r>
    <r>
      <rPr>
        <sz val="9"/>
        <rFont val="Calibri"/>
        <family val="2"/>
        <scheme val="minor"/>
      </rPr>
      <t>"It is preferable wherever possible for regulators to focus on ensuring the market settings are appropriate and allowing buyers and sellers to manage risks and make investment decisions as they see fit."</t>
    </r>
    <r>
      <rPr>
        <sz val="9"/>
        <color rgb="FFFF0000"/>
        <rFont val="Calibri"/>
        <family val="2"/>
        <scheme val="minor"/>
      </rPr>
      <t xml:space="preserve">
</t>
    </r>
    <r>
      <rPr>
        <sz val="9"/>
        <rFont val="Calibri"/>
        <family val="2"/>
        <scheme val="minor"/>
      </rPr>
      <t xml:space="preserve">"Genesis supports further work on what measures [e.g. capacity mechanisms/strategic reserve] could be put in place to ensure commercial solutions to peak/dry year challenges that can be relied upon through the transition"
</t>
    </r>
    <r>
      <rPr>
        <sz val="9"/>
        <color rgb="FFFF0000"/>
        <rFont val="Calibri"/>
        <family val="2"/>
        <scheme val="minor"/>
      </rPr>
      <t xml:space="preserve">
Supports more hedge market info, but shouldn't include disclosing price info on declined bids
</t>
    </r>
    <r>
      <rPr>
        <sz val="9"/>
        <rFont val="Calibri"/>
        <family val="2"/>
        <scheme val="minor"/>
      </rPr>
      <t xml:space="preserve">"Providing more detailed information on contracts traded, particularly in relation to new and emerging products, would be an improvement to the current regime"
"Enhancements to the disclosure platform should be carefully considered... Requiring disclosure of price information for declined offers/bids, for example, is likely to generate a body of information that is open to misinterpretation or miscommunication (deliberate or otherwise)."
</t>
    </r>
    <r>
      <rPr>
        <sz val="9"/>
        <color rgb="FFFF0000"/>
        <rFont val="Calibri"/>
        <family val="2"/>
        <scheme val="minor"/>
      </rPr>
      <t xml:space="preserve">
Market making is not without cost
</t>
    </r>
    <r>
      <rPr>
        <sz val="9"/>
        <rFont val="Calibri"/>
        <family val="2"/>
        <scheme val="minor"/>
      </rPr>
      <t xml:space="preserve">"It is not clear that market making over much longer durations would provide a useful price discovery mechanism, or, not as useful as the current time horizons."
"Genesis would be eager to avoid the market incurring costs where these do not provide material benefits. If this option proceeds, which Genesis does not support, consideration should be given to how the costs can be more fairly distributed"
</t>
    </r>
    <r>
      <rPr>
        <sz val="9"/>
        <color rgb="FFFF0000"/>
        <rFont val="Calibri"/>
        <family val="2"/>
        <scheme val="minor"/>
      </rPr>
      <t xml:space="preserve">
No market failure for shaped hedge products
</t>
    </r>
    <r>
      <rPr>
        <sz val="9"/>
        <rFont val="Calibri"/>
        <family val="2"/>
        <scheme val="minor"/>
      </rPr>
      <t xml:space="preserve">"These products will arise if they are valued by consumers"
"Indeed, in Genesis’ experience there is a misalignment between the cost of providing long duration risk cover and the price participants, in aggregate, are willing to pay."
</t>
    </r>
    <r>
      <rPr>
        <sz val="9"/>
        <color rgb="FFFF0000"/>
        <rFont val="Calibri"/>
        <family val="2"/>
        <scheme val="minor"/>
      </rPr>
      <t xml:space="preserve">
No need for both hedge market trading conduct rules and a flexibility access code
</t>
    </r>
    <r>
      <rPr>
        <sz val="9"/>
        <rFont val="Calibri"/>
        <family val="2"/>
        <scheme val="minor"/>
      </rPr>
      <t>"it should be sufficient to extend the wholesale market trading conduct provisions (MDAG option B7) without necessitating the drafting and imposition of an entirely new ‘flexibility access code’ (MDAG option B6). Alternatively, if a ‘flexibility access code’ has merit this should be introduced without extending the remit of the trading conduct provisions"</t>
    </r>
  </si>
  <si>
    <r>
      <t xml:space="preserve">Generally supports trials and improved info
</t>
    </r>
    <r>
      <rPr>
        <sz val="9"/>
        <rFont val="Calibri"/>
        <family val="2"/>
        <scheme val="minor"/>
      </rPr>
      <t>"Broadly, Genesis agrees with steps to improve the quality of information available to consumers and the industry on the value DSF could unlock, and running well-targeted trial programmes to identify any gaps."</t>
    </r>
    <r>
      <rPr>
        <sz val="9"/>
        <color rgb="FFFF0000"/>
        <rFont val="Calibri"/>
        <family val="2"/>
        <scheme val="minor"/>
      </rPr>
      <t xml:space="preserve">
Does not support options that compel consumers/participants to act in a certain way
</t>
    </r>
    <r>
      <rPr>
        <sz val="9"/>
        <rFont val="Calibri"/>
        <family val="2"/>
        <scheme val="minor"/>
      </rPr>
      <t>"Genesis, and presumably other retailers, continually review and refine our products to meet customer needs, on the basis of what we understand customers value. This is a dynamic and ongoing process, which we do not believe would be improved by a central body coordinating the development of standardised hedge products (C4)"
"requiring retailers to offer DSF tariffs (C3) should not be considered further. Genesis considers that retailers are best placed to determine what offers consumers will value"</t>
    </r>
  </si>
  <si>
    <r>
      <rPr>
        <sz val="9"/>
        <color rgb="FFFF0000"/>
        <rFont val="Calibri"/>
        <family val="2"/>
        <scheme val="minor"/>
      </rPr>
      <t>Should focus on conduct measures in the first instance</t>
    </r>
    <r>
      <rPr>
        <sz val="9"/>
        <color theme="1"/>
        <rFont val="Calibri"/>
        <family val="2"/>
        <scheme val="minor"/>
      </rPr>
      <t xml:space="preserve">
"The risks associated with structural interventions are high, which sets a high bar for taking this approach. We do not support commencing work on structural solutions in the absence of an identified present competition concern."
</t>
    </r>
    <r>
      <rPr>
        <sz val="9"/>
        <color rgb="FFFF0000"/>
        <rFont val="Calibri"/>
        <family val="2"/>
        <scheme val="minor"/>
      </rPr>
      <t>If there is to be any stuctural interventions, they sholud not focus on vertical disaggregation</t>
    </r>
    <r>
      <rPr>
        <sz val="9"/>
        <color theme="1"/>
        <rFont val="Calibri"/>
        <family val="2"/>
        <scheme val="minor"/>
      </rPr>
      <t xml:space="preserve">
"If and when work on targeted structural interventions is to be carried out, Genesis agrees that it should focus on allocation of assets/resources in the generation sector rather than separation of wholesale and retail functions."</t>
    </r>
  </si>
  <si>
    <r>
      <rPr>
        <sz val="9"/>
        <color rgb="FFFF0000"/>
        <rFont val="Calibri"/>
        <family val="2"/>
        <scheme val="minor"/>
      </rPr>
      <t xml:space="preserve">Key requirements for public confidence
</t>
    </r>
    <r>
      <rPr>
        <sz val="9"/>
        <color theme="1"/>
        <rFont val="Calibri"/>
        <family val="2"/>
        <scheme val="minor"/>
      </rPr>
      <t xml:space="preserve">"In our view, the top priority in maintaining this confidence is in ensuring reliability."
"Fair and stable (over time) prices are another key factor."
</t>
    </r>
    <r>
      <rPr>
        <sz val="9"/>
        <color rgb="FFFF0000"/>
        <rFont val="Calibri"/>
        <family val="2"/>
        <scheme val="minor"/>
      </rPr>
      <t xml:space="preserve">Some industry partipicants are deliberately undermining public confidence
</t>
    </r>
    <r>
      <rPr>
        <sz val="9"/>
        <color theme="1"/>
        <rFont val="Calibri"/>
        <family val="2"/>
        <scheme val="minor"/>
      </rPr>
      <t>"However, the effectiveness of these steps will be limited if the electricity sector continues to be the subject of sustained attacks from within. Certain participants have been actively seeking to undermine confidence for years, not least through the use of regulatory processes as lobbying and PR tools."
"a combination of a structured information programme for policymakers and the public and publication of monitoring reports giving a true picture of how the market is 
behaving may be a sensible and low-cost approach"</t>
    </r>
  </si>
  <si>
    <t>Manawa</t>
  </si>
  <si>
    <r>
      <rPr>
        <sz val="9"/>
        <color rgb="FFFF0000"/>
        <rFont val="Calibri"/>
        <family val="2"/>
        <scheme val="minor"/>
      </rPr>
      <t>Energy-only market is best (does not support capacity mechanisms)</t>
    </r>
    <r>
      <rPr>
        <sz val="9"/>
        <color theme="1"/>
        <rFont val="Calibri"/>
        <family val="2"/>
        <scheme val="minor"/>
      </rPr>
      <t xml:space="preserve">
"Manawa strongly supports MDAGs assessment that the energy-only market, subject to a number of identified improvements, will best serve the long-term interests of consumers in Aotearoa. We agree that fundamental changes to the market design to adopt a capacity mechanism are unnecessary and likely to increase costs through over-procurement"
</t>
    </r>
    <r>
      <rPr>
        <sz val="9"/>
        <color rgb="FFFF0000"/>
        <rFont val="Calibri"/>
        <family val="2"/>
        <scheme val="minor"/>
      </rPr>
      <t xml:space="preserve">Value of flexibility and priority for development
</t>
    </r>
    <r>
      <rPr>
        <sz val="9"/>
        <color theme="1"/>
        <rFont val="Calibri"/>
        <family val="2"/>
        <scheme val="minor"/>
      </rPr>
      <t xml:space="preserve">"It is likely that the supply of flexibility products will become much more distributed (both for future market share and geographically) and a focus on the “dominant suppliers” may become a transitional issue."
"Manawa supports the increased prioritization of options that will support or expand the overall supply of flexibility services (such as options B5, C4 and C5) from new areas in a way that will not be highly correlated to hydrological conditions such as the ever-present dry year risk"
</t>
    </r>
    <r>
      <rPr>
        <sz val="9"/>
        <color rgb="FFFF0000"/>
        <rFont val="Calibri"/>
        <family val="2"/>
        <scheme val="minor"/>
      </rPr>
      <t xml:space="preserve">Contracting market options most important, particularly their impacts on volatility and liquidity
</t>
    </r>
    <r>
      <rPr>
        <sz val="9"/>
        <color theme="1"/>
        <rFont val="Calibri"/>
        <family val="2"/>
        <scheme val="minor"/>
      </rPr>
      <t>"those options under [chapter 8] should be set with a default to the “Co-design” or “Hybrid” process for the next phases of development"
"As each option progresses or code change is proposed, publishing the expected impact(s) on volatility and liquidity (and monitoring this post implementation) will assist in maintaining or improving the overall efficiency of forward markets and investor certainty."</t>
    </r>
  </si>
  <si>
    <r>
      <rPr>
        <sz val="9"/>
        <color rgb="FFFF0000"/>
        <rFont val="Calibri"/>
        <family val="2"/>
        <scheme val="minor"/>
      </rPr>
      <t>Take the time required to get options right and avoid further interventions</t>
    </r>
    <r>
      <rPr>
        <sz val="9"/>
        <color theme="1"/>
        <rFont val="Calibri"/>
        <family val="2"/>
        <scheme val="minor"/>
      </rPr>
      <t xml:space="preserve">
"We consider that enabling sufficient time to fully consider any impacts of complicating features within any new arrangements, both before and after they are implemented will help to ensure minimal unintended consequences arise within what is already complicated wholesale market"
</t>
    </r>
    <r>
      <rPr>
        <sz val="9"/>
        <color rgb="FFFF0000"/>
        <rFont val="Calibri"/>
        <family val="2"/>
        <scheme val="minor"/>
      </rPr>
      <t>Support adopting an agile project management</t>
    </r>
    <r>
      <rPr>
        <sz val="9"/>
        <color theme="1"/>
        <rFont val="Calibri"/>
        <family val="2"/>
        <scheme val="minor"/>
      </rPr>
      <t xml:space="preserve">
Relevant principles include:
"(#1) Early and continuous delivery ... focus on the quick wins identified in the Option Paper that reside in the upper tight quadrant of the Assessment of Options"
"(#2) Welcoming changing developments ... new developments, technology, and risk management tools ... along with decisions that impact on the broader energy system in which the wholesale market operates such as NZ Battery"
"(#4) Business people and developers must work together ...  support for enhancing the “Co-design” option"
"(#12) Regularly reflect and adjust your way ... the work program should be anticipated to change as the results of early work are realised, and as additional renewables come online and thermal units retire"
</t>
    </r>
    <r>
      <rPr>
        <sz val="9"/>
        <color rgb="FFFF0000"/>
        <rFont val="Calibri"/>
        <family val="2"/>
        <scheme val="minor"/>
      </rPr>
      <t xml:space="preserve">Support co-design and hybrid frameworks to develop options
</t>
    </r>
    <r>
      <rPr>
        <sz val="9"/>
        <color theme="1"/>
        <rFont val="Calibri"/>
        <family val="2"/>
        <scheme val="minor"/>
      </rPr>
      <t>"Manawa strongly supports the MDAG recommendation for a wide stakeholder group to utilize the “Co-design” or “Hybrid” process for developing solutions, with the Electricity Authority (the Authority) to undertake a facilitation and sponsorship role."</t>
    </r>
  </si>
  <si>
    <t>Orion</t>
  </si>
  <si>
    <r>
      <t xml:space="preserve">Capacity mechanisms and strategic reserve arrangements are not warranted in the New Zealand context
Current clearing design is out of date and can be improved to reduce participant capital tied up in the clearing house
</t>
    </r>
    <r>
      <rPr>
        <sz val="9"/>
        <rFont val="Calibri"/>
        <family val="2"/>
        <scheme val="minor"/>
      </rPr>
      <t>"NZX contends that improvements can be made to significantly enhance this side of the wholesale market."
"This capital-intensive approach is both sub-optimal from a financial and risk perspective, and also acts as barrier to new entrants and their ability to scale growth.
Other related options to potentially reduce market exposure and improve collateral arrangements include shortening the settlement cycle, settling on 5-minute prices, introducing margining models and incorporating value-at-risk-risk modelling methodologies into the clearing house, and strengthening the clearing house arrangements to meet internationally recognised central counterparty standards. We also consider there is merit for MDAG to assess whether net sellers of electricity should continue to take on the residual default risk of the market, especially considering new renewable based supply is increasingly being provided from a wider pool of generators."</t>
    </r>
  </si>
  <si>
    <r>
      <rPr>
        <sz val="9"/>
        <color rgb="FFFF0000"/>
        <rFont val="Calibri"/>
        <family val="2"/>
        <scheme val="minor"/>
      </rPr>
      <t>Clarify hierarchy of mechanisms</t>
    </r>
    <r>
      <rPr>
        <sz val="9"/>
        <color theme="1"/>
        <rFont val="Calibri"/>
        <family val="2"/>
        <scheme val="minor"/>
      </rPr>
      <t xml:space="preserve">
"As demand-side flexibility (DSF) becomes incentivised and managed by various parties, Orion suggests the hierarchy of mechanisms is clarified to ensure operational coordination between market participants."
"As an example, Schedule 8 of the Default Distributor Agreement (DDA) between the Distributor and Retailer currently outlines the priority rank, with grid emergencies outranking any other right to control loads"
</t>
    </r>
    <r>
      <rPr>
        <sz val="9"/>
        <color rgb="FFFF0000"/>
        <rFont val="Calibri"/>
        <family val="2"/>
        <scheme val="minor"/>
      </rPr>
      <t xml:space="preserve">Orion has an important role in supporting coordinated visibility of DSF in a decentralised energy system
</t>
    </r>
    <r>
      <rPr>
        <sz val="9"/>
        <color theme="1"/>
        <rFont val="Calibri"/>
        <family val="2"/>
        <scheme val="minor"/>
      </rPr>
      <t>"As more market participants utilise flexibility from distribution connected assets, EDBs will require greater visibility of these assets and their use to efficiently operate the local network and maintain the accuracy of information shared with the system operator."</t>
    </r>
  </si>
  <si>
    <r>
      <rPr>
        <sz val="9"/>
        <color rgb="FFFF0000"/>
        <rFont val="Calibri"/>
        <family val="2"/>
        <scheme val="minor"/>
      </rPr>
      <t>Should be more ambitious with timeline for public confidence measures</t>
    </r>
    <r>
      <rPr>
        <sz val="9"/>
        <color theme="1"/>
        <rFont val="Calibri"/>
        <family val="2"/>
        <scheme val="minor"/>
      </rPr>
      <t xml:space="preserve">
"Given these options are largely about information sharing as opposed to solution development, we would encourage more ambitious timeframes in this space and the development of clear measures to identify whether the options are effectively addressing the issues identified."</t>
    </r>
  </si>
  <si>
    <r>
      <rPr>
        <sz val="9"/>
        <color rgb="FFFF0000"/>
        <rFont val="Calibri"/>
        <family val="2"/>
        <scheme val="minor"/>
      </rPr>
      <t>Suggests extending consumer research channels to cover perceptions of energy/DSF</t>
    </r>
    <r>
      <rPr>
        <sz val="9"/>
        <color theme="1"/>
        <rFont val="Calibri"/>
        <family val="2"/>
        <scheme val="minor"/>
      </rPr>
      <t xml:space="preserve">
"Orion submit that a new option should be considered to extend existing consumer research channels to gauge public perception on energy and demand side flexibility in NZ"
</t>
    </r>
    <r>
      <rPr>
        <sz val="9"/>
        <color rgb="FFFF0000"/>
        <rFont val="Calibri"/>
        <family val="2"/>
        <scheme val="minor"/>
      </rPr>
      <t>Suggest improving knowledge sharing within NZ about DSF</t>
    </r>
    <r>
      <rPr>
        <sz val="9"/>
        <color theme="1"/>
        <rFont val="Calibri"/>
        <family val="2"/>
        <scheme val="minor"/>
      </rPr>
      <t xml:space="preserve">
"we suggest a focus on how to leverage knowledge sharing within NZ on DSF and the role of existing groups in supporting this."</t>
    </r>
  </si>
  <si>
    <r>
      <t xml:space="preserve">Supports knowledge sharing requirements
</t>
    </r>
    <r>
      <rPr>
        <sz val="9"/>
        <rFont val="Calibri"/>
        <family val="2"/>
        <scheme val="minor"/>
      </rPr>
      <t xml:space="preserve">"Orion support knowledge sharing requirements for publicly funded projects and encourage engagement with relevant groups (including the ENA and FlexForum) on how to effectively share information across the industry to minimise duplication, leverage resource and facilitate collaboration."
"Knowledge should be shared to maximise the value of funding. We strongly agree that publicly funded work should result in learning that is available to all (4.64 Library of Options)."
</t>
    </r>
    <r>
      <rPr>
        <sz val="9"/>
        <color rgb="FFFF0000"/>
        <rFont val="Calibri"/>
        <family val="2"/>
        <scheme val="minor"/>
      </rPr>
      <t xml:space="preserve">
Orion has projects that have links to MDAG options
</t>
    </r>
    <r>
      <rPr>
        <sz val="9"/>
        <rFont val="Calibri"/>
        <family val="2"/>
        <scheme val="minor"/>
      </rPr>
      <t xml:space="preserve">"Resi-flex has strong links to Option C5 (stimulating dynamic tariffs through trials), C11 (exploring options to reflect network needs with greater spatial/temporal granularity) and C14 (developing consumer insight that will enable more tailored education and support for customers on their flexibility journey)."
"Orion has other initiatives (including Orion’s Lincoln Flexibility Trial) focused on exploring commercial mechanisms to encourage flexibility from commercial and industrial consumers, which relates to option C13."
</t>
    </r>
    <r>
      <rPr>
        <sz val="9"/>
        <color rgb="FFFF0000"/>
        <rFont val="Calibri"/>
        <family val="2"/>
        <scheme val="minor"/>
      </rPr>
      <t>Pilots/trials funding</t>
    </r>
    <r>
      <rPr>
        <sz val="9"/>
        <rFont val="Calibri"/>
        <family val="2"/>
        <scheme val="minor"/>
      </rPr>
      <t xml:space="preserve">
"We acknowledge the need for significantly more funding for exploration and learning-by_x0002_doing to support flexibility developments as a priority"
"Rather than a single trial, we would suggest the option is revised to a well-rounded programme fund that can be used to support a range of learning-by-doing projects and collaborative, customer-centric trials"
"The fund should encourage a greater focus on consumer and market research and development, in addition to the traditional technical lens"
</t>
    </r>
    <r>
      <rPr>
        <sz val="9"/>
        <color rgb="FFFF0000"/>
        <rFont val="Calibri"/>
        <family val="2"/>
        <scheme val="minor"/>
      </rPr>
      <t xml:space="preserve">EDB regulation constrains access to funding for trials, market development and flexibility services
</t>
    </r>
    <r>
      <rPr>
        <sz val="9"/>
        <rFont val="Calibri"/>
        <family val="2"/>
        <scheme val="minor"/>
      </rPr>
      <t xml:space="preserve">"EDB’s current access to innovation funding via the Commerce Commission innovation allowance creates a barrier due to its poor design and sizing"
</t>
    </r>
    <r>
      <rPr>
        <sz val="9"/>
        <color rgb="FFFF0000"/>
        <rFont val="Calibri"/>
        <family val="2"/>
        <scheme val="minor"/>
      </rPr>
      <t xml:space="preserve">Generally agrees that distribution pricing needs to reflect network needs (C11)
</t>
    </r>
    <r>
      <rPr>
        <sz val="9"/>
        <rFont val="Calibri"/>
        <family val="2"/>
        <scheme val="minor"/>
      </rPr>
      <t xml:space="preserve">"the extent to which distribution pricing should reflect network needs requires consideration of other mechanisms that may reflect network needs (such as flexibility services) and the granularity required for optimal outcomes"
Should also acknowledge "The need to enable other intermediaries to optimise these price signals (as stated in 4.150), not just wholesale market participants."
</t>
    </r>
    <r>
      <rPr>
        <sz val="9"/>
        <color rgb="FFFF0000"/>
        <rFont val="Calibri"/>
        <family val="2"/>
        <scheme val="minor"/>
      </rPr>
      <t>Supports providing information to large and residential users</t>
    </r>
    <r>
      <rPr>
        <sz val="9"/>
        <rFont val="Calibri"/>
        <family val="2"/>
        <scheme val="minor"/>
      </rPr>
      <t xml:space="preserve">
"Given the scale of impact electrification from large consumers can have on networks, we would suggest collaborating where possible to ensure that information shared is comprehensive and explains (at a high level) the other value drivers for DSF (not just wholesale)."
"As well as tariff selection, there are a number of other factors that will impact customers DSF decisions or flexibility journey, such as energy literacy and technology availability e.g. smart EV charger, type of smart meter"</t>
    </r>
    <r>
      <rPr>
        <sz val="9"/>
        <color rgb="FFFF0000"/>
        <rFont val="Calibri"/>
        <family val="2"/>
        <scheme val="minor"/>
      </rPr>
      <t xml:space="preserve">
Wants to be involved in design of DSF options
</t>
    </r>
    <r>
      <rPr>
        <sz val="9"/>
        <rFont val="Calibri"/>
        <family val="2"/>
        <scheme val="minor"/>
      </rPr>
      <t>"Orion is interested in contributing to options C5, C11, C13 and C14 and would encourage MDAG to engage with the FlexForum and ENA’s Future Networks Forum to support co-design"</t>
    </r>
  </si>
  <si>
    <t>Vector</t>
  </si>
  <si>
    <r>
      <rPr>
        <sz val="9"/>
        <color rgb="FFFF0000"/>
        <rFont val="Calibri"/>
        <family val="2"/>
        <scheme val="minor"/>
      </rPr>
      <t>Lack of competition does not mean that the market is badly designed</t>
    </r>
    <r>
      <rPr>
        <sz val="9"/>
        <color theme="1"/>
        <rFont val="Calibri"/>
        <family val="2"/>
        <scheme val="minor"/>
      </rPr>
      <t xml:space="preserve">
" Concerns around a lack of competition are often conflated with issues of market design. Having an appropriate problem definition is therefore critical"</t>
    </r>
  </si>
  <si>
    <r>
      <rPr>
        <sz val="9"/>
        <color rgb="FFFF0000"/>
        <rFont val="Calibri"/>
        <family val="2"/>
        <scheme val="minor"/>
      </rPr>
      <t>Competition is key</t>
    </r>
    <r>
      <rPr>
        <sz val="9"/>
        <color theme="1"/>
        <rFont val="Calibri"/>
        <family val="2"/>
        <scheme val="minor"/>
      </rPr>
      <t xml:space="preserve">
"Sufficient levels of competition are critical to realising the theoretical benefits of the intended market design. A theoretically perfect market design can be undone by a market structure that is too concentrated. Without a level playing field between large and small participants – for generators, retailers and consumers alike – intended benefits will not be realised."
</t>
    </r>
    <r>
      <rPr>
        <sz val="9"/>
        <color rgb="FFFF0000"/>
        <rFont val="Calibri"/>
        <family val="2"/>
        <scheme val="minor"/>
      </rPr>
      <t>Supports virtual disaggregation</t>
    </r>
    <r>
      <rPr>
        <sz val="9"/>
        <color theme="1"/>
        <rFont val="Calibri"/>
        <family val="2"/>
        <scheme val="minor"/>
      </rPr>
      <t xml:space="preserve">
"We also believe consideration of virtual disaggregation (D7) should be in MDAG’s </t>
    </r>
    <r>
      <rPr>
        <i/>
        <sz val="9"/>
        <color theme="1"/>
        <rFont val="Calibri"/>
        <family val="2"/>
        <scheme val="minor"/>
      </rPr>
      <t>recommended</t>
    </r>
    <r>
      <rPr>
        <sz val="9"/>
        <color theme="1"/>
        <rFont val="Calibri"/>
        <family val="2"/>
        <scheme val="minor"/>
      </rPr>
      <t xml:space="preserve"> set of options for immediate further investigation, rather than being partially supported ... Intervention of this nature is not unusual in competitive markets overseas"</t>
    </r>
  </si>
  <si>
    <r>
      <rPr>
        <sz val="9"/>
        <color rgb="FFFF0000"/>
        <rFont val="Calibri"/>
        <family val="2"/>
        <scheme val="minor"/>
      </rPr>
      <t>Public confidence requires Authority resourcing</t>
    </r>
    <r>
      <rPr>
        <sz val="9"/>
        <color theme="1"/>
        <rFont val="Calibri"/>
        <family val="2"/>
        <scheme val="minor"/>
      </rPr>
      <t xml:space="preserve">
"This will require the Authority to significantly increase its capability and capacity, especially through the use of new technology and data analytics"
"The electricity sector is becoming increasingly digitised, democratised, and sophisticated. More parties will be participating, leveraging more different types of technology... In order to keep ahead of this behaviour, the Authority will need to invest heavily in the same kinds of technology. Monitoring and exception reporting will have to become completely automated, able to handle the vast amounts of information generated. "</t>
    </r>
  </si>
  <si>
    <r>
      <rPr>
        <sz val="9"/>
        <color rgb="FFFF0000"/>
        <rFont val="Calibri"/>
        <family val="2"/>
        <scheme val="minor"/>
      </rPr>
      <t>Increased participation by distributed flexibility resources will bring significant benefits, but implementation requires care</t>
    </r>
    <r>
      <rPr>
        <sz val="9"/>
        <color theme="1"/>
        <rFont val="Calibri"/>
        <family val="2"/>
        <scheme val="minor"/>
      </rPr>
      <t xml:space="preserve">
"There are some key operational considerations required to enable market participation by distributed energy resources (DER) to happen safely and securely"
"the role of the distributor will need to have evolved significantly. Core tasks will remain, but new capabilities in advanced distribution system operation (DSO) will be required."
</t>
    </r>
    <r>
      <rPr>
        <sz val="9"/>
        <color rgb="FFFF0000"/>
        <rFont val="Calibri"/>
        <family val="2"/>
        <scheme val="minor"/>
      </rPr>
      <t xml:space="preserve">Mass-market DSF participation requires automation
</t>
    </r>
    <r>
      <rPr>
        <sz val="9"/>
        <color theme="1"/>
        <rFont val="Calibri"/>
        <family val="2"/>
        <scheme val="minor"/>
      </rPr>
      <t xml:space="preserve">"We also agree with MDAG’s view that digitisation will be the number one enabler of mass participation in wholesale and other markets. In future, we will not be relying on individual consumers to be responding manually to price signals; instead the key to widespread demand-side participation is automation"
"Consumers can provide flexibility in two ways: price-based flexibility ... [and] contracted flexibility ... In future, the response of either type of flexibility will likely be automated"
</t>
    </r>
    <r>
      <rPr>
        <sz val="9"/>
        <color rgb="FFFF0000"/>
        <rFont val="Calibri"/>
        <family val="2"/>
        <scheme val="minor"/>
      </rPr>
      <t xml:space="preserve">Flex Forum sets out how role of flexible DER and network operators will change
</t>
    </r>
    <r>
      <rPr>
        <sz val="9"/>
        <color theme="1"/>
        <rFont val="Calibri"/>
        <family val="2"/>
        <scheme val="minor"/>
      </rPr>
      <t xml:space="preserve">"The FlexForum’s Insights paper further discusses how the role of the network operator will need to become much more sophisticated and dynamic, as behaviour on the network becomes driven by factors much less predictable than demand on its own"
"Restoring load (including after a period of load control) requires more careful management."
"With more DER operating, distribution networks will increasingly need to be operated similarly to the transmission network."
</t>
    </r>
    <r>
      <rPr>
        <sz val="9"/>
        <color rgb="FFFF0000"/>
        <rFont val="Calibri"/>
        <family val="2"/>
        <scheme val="minor"/>
      </rPr>
      <t xml:space="preserve">Suggests new option re incorporating dynamic distribution level constraints in market clearance
</t>
    </r>
    <r>
      <rPr>
        <sz val="9"/>
        <rFont val="Calibri"/>
        <family val="2"/>
        <scheme val="minor"/>
      </rPr>
      <t xml:space="preserve">"we strongly recommend that MDAG adds to its list of recommended options in both categories A (“Ensuring reliable and efficient operational coordination”) and E (“Lift participation of demand-side flexibility”), a new option – incorporate dynamic distribution-level constraints in wholesale market clearance.
"In the absence of this, distributors will be faced with two alternatives, both of which will be suboptimal for consumers – either imposing relatively conservative, static constraints on the operation of DER, or over-building the network to inefficiently build out constraints and enable permanently broader operating envelopes."
</t>
    </r>
    <r>
      <rPr>
        <sz val="9"/>
        <color rgb="FFFF0000"/>
        <rFont val="Calibri"/>
        <family val="2"/>
        <scheme val="minor"/>
      </rPr>
      <t xml:space="preserve">
SPD will need to model constraints in distribution networks also
</t>
    </r>
    <r>
      <rPr>
        <sz val="9"/>
        <color theme="1"/>
        <rFont val="Calibri"/>
        <family val="2"/>
        <scheme val="minor"/>
      </rPr>
      <t xml:space="preserve">"[the SPD tool] can only see as far as the grid exit point (the boundary between the transmission network and distribution network) and has no visibility of the security and power quality constraints on the distribution networks. As with the transmission grid, the capacity available on distribution networks can change materially at short notice"
"The only party with the knowledge of what actions are safe is the distribution network operator. This is a concerning gap in the market design"
</t>
    </r>
    <r>
      <rPr>
        <sz val="9"/>
        <color rgb="FFFF0000"/>
        <rFont val="Calibri"/>
        <family val="2"/>
        <scheme val="minor"/>
      </rPr>
      <t xml:space="preserve">NERA report (annexed to sub) covers options/pathway for safe operation of market participation by DER
</t>
    </r>
    <r>
      <rPr>
        <sz val="9"/>
        <color theme="1"/>
        <rFont val="Calibri"/>
        <family val="2"/>
        <scheme val="minor"/>
      </rPr>
      <t>"actions taken by those managing EV charging and other DER to reduce wholesale costs must remain within the physical and power quality limits of the network."</t>
    </r>
  </si>
  <si>
    <r>
      <rPr>
        <sz val="9"/>
        <color rgb="FFFF0000"/>
        <rFont val="Calibri"/>
        <family val="2"/>
        <scheme val="minor"/>
      </rPr>
      <t xml:space="preserve">Recommendations should set Authority workplan
</t>
    </r>
    <r>
      <rPr>
        <sz val="9"/>
        <color theme="1"/>
        <rFont val="Calibri"/>
        <family val="2"/>
        <scheme val="minor"/>
      </rPr>
      <t xml:space="preserve">"We urge the Authority to adopt these recommendations in their entirety as the Authority’s wholesale market work programme for the next five years. The Authority should also look to build on MDAG’s success in this project (and their earlier success with trading conduct reform) and continue to engage them in the implementation of the more complex recommendations."
</t>
    </r>
    <r>
      <rPr>
        <sz val="9"/>
        <color rgb="FFFF0000"/>
        <rFont val="Calibri"/>
        <family val="2"/>
        <scheme val="minor"/>
      </rPr>
      <t xml:space="preserve">Supports continued work by advisory groups
</t>
    </r>
    <r>
      <rPr>
        <sz val="9"/>
        <color theme="1"/>
        <rFont val="Calibri"/>
        <family val="2"/>
        <scheme val="minor"/>
      </rPr>
      <t>"The juxtaposition of MDAG’s paper with the Authority’s proposal to refine the operation of advisory groups and significantly reduce their role in providing quality thought leadership on significant sector issues – like trading conduct and 100% renewables – is interesting. The evidence of a successful working group process is clear in both these workstreams."</t>
    </r>
  </si>
  <si>
    <r>
      <rPr>
        <sz val="9"/>
        <color rgb="FFFF0000"/>
        <rFont val="Calibri"/>
        <family val="2"/>
        <scheme val="minor"/>
      </rPr>
      <t>Only gas can do inter-season and inter-year flex</t>
    </r>
    <r>
      <rPr>
        <sz val="9"/>
        <color theme="1"/>
        <rFont val="Calibri"/>
        <family val="2"/>
        <scheme val="minor"/>
      </rPr>
      <t xml:space="preserve">
"firming services cover a wide range of time frames from intraday to inter year. And DSF can only cover part of the need. So it is likely to need to be coupled with fuel availability for longer duration firming services"
"DSF can cover intraday firming, but most DSF can’t cover interday, intraseason or interyear firming"
"Coal has historically also provided some interyear firming but struggles to compete in a highly renewable market due to high start up costs and lack of flexibility in operation"
</t>
    </r>
    <r>
      <rPr>
        <sz val="9"/>
        <color rgb="FFFF0000"/>
        <rFont val="Calibri"/>
        <family val="2"/>
        <scheme val="minor"/>
      </rPr>
      <t>Supports new reserve product, allow ripple control partipation</t>
    </r>
    <r>
      <rPr>
        <sz val="9"/>
        <color theme="1"/>
        <rFont val="Calibri"/>
        <family val="2"/>
        <scheme val="minor"/>
      </rPr>
      <t xml:space="preserve">
"I also agree that a new reserve product, to cover sudden loss of renewables (recommendation A4) is a key step in the right direction to promote competition in the firming services market."
"I strongly encourage the Authority to both trail the proposed product (option A4) and to structure the new reserve product in a way that facilitates ripple controlled hot water load to participate in the new reserve market"
</t>
    </r>
    <r>
      <rPr>
        <sz val="9"/>
        <color rgb="FFFF0000"/>
        <rFont val="Calibri"/>
        <family val="2"/>
        <scheme val="minor"/>
      </rPr>
      <t>Limitations of new reserve product</t>
    </r>
    <r>
      <rPr>
        <sz val="9"/>
        <color theme="1"/>
        <rFont val="Calibri"/>
        <family val="2"/>
        <scheme val="minor"/>
      </rPr>
      <t xml:space="preserve">
"But the firming services market needs to cover not just sudden loss of renewables but the longer duration loss, such as a dry year or a year with less wind or sun than normal"
"design of the cost allocation methodology for the new ancillary service is likely to be a key and contentious issue"
</t>
    </r>
    <r>
      <rPr>
        <sz val="9"/>
        <color rgb="FFFF0000"/>
        <rFont val="Calibri"/>
        <family val="2"/>
        <scheme val="minor"/>
      </rPr>
      <t>Sunset clause needed for reserve product</t>
    </r>
    <r>
      <rPr>
        <sz val="9"/>
        <color theme="1"/>
        <rFont val="Calibri"/>
        <family val="2"/>
        <scheme val="minor"/>
      </rPr>
      <t xml:space="preserve">
"Other forms of DSF, including other forms of controlling hot water load, will emerge with time and provide competition for the ripple control. Therefore quick fix solutions need to be constrained to avoid locking more natural market evolution from competitive forces. So some kind of sunset clause on the new reserve product might be needed."
</t>
    </r>
    <r>
      <rPr>
        <sz val="9"/>
        <color rgb="FFFF0000"/>
        <rFont val="Calibri"/>
        <family val="2"/>
        <scheme val="minor"/>
      </rPr>
      <t xml:space="preserve">[Supplementary sub] Competition between retailers and SO for controlled hot water load would be healthy
</t>
    </r>
    <r>
      <rPr>
        <sz val="9"/>
        <color theme="1"/>
        <rFont val="Calibri"/>
        <family val="2"/>
        <scheme val="minor"/>
      </rPr>
      <t>"Having both the SO and retailers competing for access to HWLC as a firming service provides healthy competitive tension and recognises the different trade offs for different technologies in controlling this load."
"retailers who contract for its use in the energy market should get some level of exemption from allocation of the firming ancillary service (A4) costs... provided they can show that their contracted load acted in the energy market before the firming ancillary service load was dispatched"
"I acknowledge this may be complicated to implement and there will be tradeoff between implementation costs and theoretical economic efficiency. And that a debate over causer pays (where costs might be allocated to generators who fail to deliver dispatched energy) and beneficiary pays (where uncontracted retailers may have costs allocated). But to the extent it can practically be implemented, some level of beneficiary pays cost allocation, such as suggested above, would be helpful."</t>
    </r>
  </si>
  <si>
    <t>No. of "Do not support"</t>
  </si>
  <si>
    <t>No. of "Partially support"</t>
  </si>
  <si>
    <t>No. of "Support"</t>
  </si>
  <si>
    <t>No. of no position given</t>
  </si>
  <si>
    <t>Support %</t>
  </si>
  <si>
    <t>Oppose %</t>
  </si>
  <si>
    <t>Parties that support</t>
  </si>
  <si>
    <t>Parties that partially support</t>
  </si>
  <si>
    <t>Parties that do not  support</t>
  </si>
  <si>
    <t>9. Demand-side flexibility</t>
  </si>
  <si>
    <t>Disclaimer - we have made a faithful attempt to interpret feedback in the submissions, but some determinations may not capture the submitter's views perfectly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</si>
</sst>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sz val="11"/>
      <color theme="4"/>
      <name val="Calibri"/>
      <family val="2"/>
      <scheme val="minor"/>
    </font>
    <font>
      <sz val="11"/>
      <name val="Calibri"/>
      <family val="2"/>
      <scheme val="minor"/>
    </font>
    <font>
      <sz val="9"/>
      <color theme="1"/>
      <name val="Calibri"/>
      <family val="2"/>
      <scheme val="minor"/>
    </font>
    <font>
      <sz val="8"/>
      <name val="Calibri"/>
      <family val="2"/>
      <scheme val="minor"/>
    </font>
    <font>
      <sz val="11"/>
      <color theme="9"/>
      <name val="Calibri"/>
      <family val="2"/>
      <scheme val="minor"/>
    </font>
    <font>
      <sz val="11"/>
      <color theme="5"/>
      <name val="Calibri"/>
      <family val="2"/>
      <scheme val="minor"/>
    </font>
    <font>
      <sz val="9"/>
      <color rgb="FFFF0000"/>
      <name val="Calibri"/>
      <family val="2"/>
      <scheme val="minor"/>
    </font>
    <font>
      <sz val="9"/>
      <name val="Calibri"/>
      <family val="2"/>
      <scheme val="minor"/>
    </font>
    <font>
      <vertAlign val="subscript"/>
      <sz val="9"/>
      <color rgb="FFFF0000"/>
      <name val="Calibri"/>
      <family val="2"/>
      <scheme val="minor"/>
    </font>
    <font>
      <b/>
      <sz val="11"/>
      <name val="Calibri"/>
      <family val="2"/>
      <scheme val="minor"/>
    </font>
    <font>
      <b/>
      <sz val="9"/>
      <color theme="1"/>
      <name val="Calibri"/>
      <family val="2"/>
      <scheme val="minor"/>
    </font>
    <font>
      <i/>
      <sz val="9"/>
      <color theme="1"/>
      <name val="Calibri"/>
      <family val="2"/>
      <scheme val="minor"/>
    </font>
    <font>
      <sz val="11"/>
      <color theme="1"/>
      <name val="Calibri"/>
      <family val="2"/>
      <scheme val="minor"/>
    </font>
    <font>
      <sz val="9"/>
      <color theme="9"/>
      <name val="Calibri"/>
      <family val="2"/>
      <scheme val="minor"/>
    </font>
    <font>
      <sz val="9"/>
      <color theme="5"/>
      <name val="Calibri"/>
      <family val="2"/>
      <scheme val="minor"/>
    </font>
    <font>
      <sz val="9"/>
      <color theme="4"/>
      <name val="Calibri"/>
      <family val="2"/>
      <scheme val="minor"/>
    </font>
  </fonts>
  <fills count="15">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bgColor indexed="64"/>
      </patternFill>
    </fill>
    <fill>
      <patternFill patternType="solid">
        <fgColor theme="8" tint="0.79998168889431442"/>
        <bgColor indexed="64"/>
      </patternFill>
    </fill>
  </fills>
  <borders count="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9" fontId="14" fillId="0" borderId="0" applyFont="0" applyFill="0" applyBorder="0" applyAlignment="0" applyProtection="0"/>
  </cellStyleXfs>
  <cellXfs count="65">
    <xf numFmtId="0" fontId="0" fillId="0" borderId="0" xfId="0"/>
    <xf numFmtId="0" fontId="3" fillId="0" borderId="0" xfId="0" applyFont="1"/>
    <xf numFmtId="0" fontId="4" fillId="0" borderId="0" xfId="0" applyFont="1" applyAlignment="1">
      <alignment wrapText="1"/>
    </xf>
    <xf numFmtId="0" fontId="0" fillId="8" borderId="0" xfId="0" applyFill="1"/>
    <xf numFmtId="0" fontId="0" fillId="0" borderId="3" xfId="0" applyBorder="1"/>
    <xf numFmtId="0" fontId="0" fillId="9" borderId="0" xfId="0" applyFill="1"/>
    <xf numFmtId="0" fontId="1" fillId="0" borderId="0" xfId="0" applyFont="1"/>
    <xf numFmtId="0" fontId="1" fillId="2" borderId="0" xfId="0" applyFont="1" applyFill="1"/>
    <xf numFmtId="0" fontId="0" fillId="3" borderId="0" xfId="0" applyFill="1"/>
    <xf numFmtId="0" fontId="0" fillId="5" borderId="0" xfId="0" applyFill="1"/>
    <xf numFmtId="0" fontId="1" fillId="4" borderId="0" xfId="0" applyFont="1" applyFill="1"/>
    <xf numFmtId="0" fontId="1" fillId="6" borderId="0" xfId="0" applyFont="1" applyFill="1"/>
    <xf numFmtId="0" fontId="1" fillId="7" borderId="0" xfId="0" applyFont="1" applyFill="1"/>
    <xf numFmtId="0" fontId="1" fillId="10" borderId="1" xfId="0" applyFont="1" applyFill="1" applyBorder="1"/>
    <xf numFmtId="0" fontId="0" fillId="5" borderId="2" xfId="0" applyFill="1" applyBorder="1"/>
    <xf numFmtId="0" fontId="4" fillId="0" borderId="0" xfId="0" applyFont="1" applyAlignment="1">
      <alignment vertical="top" wrapText="1"/>
    </xf>
    <xf numFmtId="0" fontId="0" fillId="0" borderId="0" xfId="0" applyAlignment="1">
      <alignment vertical="top"/>
    </xf>
    <xf numFmtId="0" fontId="0" fillId="0" borderId="4" xfId="0" applyBorder="1" applyAlignment="1">
      <alignment vertical="top"/>
    </xf>
    <xf numFmtId="0" fontId="4" fillId="0" borderId="4" xfId="0" applyFont="1" applyBorder="1" applyAlignment="1">
      <alignment vertical="top" wrapText="1"/>
    </xf>
    <xf numFmtId="0" fontId="1" fillId="2" borderId="0" xfId="0" applyFont="1" applyFill="1" applyAlignment="1">
      <alignment wrapText="1"/>
    </xf>
    <xf numFmtId="0" fontId="0" fillId="0" borderId="0" xfId="0" applyAlignment="1">
      <alignment wrapText="1"/>
    </xf>
    <xf numFmtId="0" fontId="6" fillId="3" borderId="0" xfId="0" applyFont="1" applyFill="1"/>
    <xf numFmtId="0" fontId="7" fillId="3" borderId="0" xfId="0" applyFont="1" applyFill="1"/>
    <xf numFmtId="0" fontId="7" fillId="3" borderId="3" xfId="0" applyFont="1" applyFill="1" applyBorder="1"/>
    <xf numFmtId="0" fontId="2" fillId="3" borderId="0" xfId="0" applyFont="1" applyFill="1"/>
    <xf numFmtId="0" fontId="6" fillId="3" borderId="3" xfId="0" applyFont="1" applyFill="1" applyBorder="1"/>
    <xf numFmtId="0" fontId="3" fillId="0" borderId="3" xfId="0" applyFont="1" applyBorder="1"/>
    <xf numFmtId="0" fontId="4" fillId="0" borderId="4" xfId="0" applyFont="1" applyBorder="1" applyAlignment="1">
      <alignment wrapText="1"/>
    </xf>
    <xf numFmtId="0" fontId="8" fillId="0" borderId="4" xfId="0" applyFont="1" applyBorder="1" applyAlignment="1">
      <alignment vertical="top" wrapText="1"/>
    </xf>
    <xf numFmtId="0" fontId="8" fillId="0" borderId="4" xfId="0" applyFont="1" applyBorder="1" applyAlignment="1">
      <alignment wrapText="1"/>
    </xf>
    <xf numFmtId="0" fontId="3" fillId="9" borderId="0" xfId="0" applyFont="1" applyFill="1"/>
    <xf numFmtId="0" fontId="3" fillId="8" borderId="0" xfId="0" applyFont="1" applyFill="1"/>
    <xf numFmtId="0" fontId="0" fillId="0" borderId="0" xfId="0" applyAlignment="1">
      <alignment vertical="top" wrapText="1"/>
    </xf>
    <xf numFmtId="0" fontId="3" fillId="0" borderId="0" xfId="0" applyFont="1" applyAlignment="1">
      <alignment wrapText="1"/>
    </xf>
    <xf numFmtId="0" fontId="0" fillId="11" borderId="4" xfId="0" applyFill="1" applyBorder="1" applyAlignment="1">
      <alignment vertical="top" wrapText="1"/>
    </xf>
    <xf numFmtId="0" fontId="0" fillId="0" borderId="4" xfId="0" applyBorder="1" applyAlignment="1">
      <alignment vertical="top" wrapText="1"/>
    </xf>
    <xf numFmtId="0" fontId="9" fillId="0" borderId="0" xfId="0" applyFont="1" applyAlignment="1">
      <alignment vertical="top" wrapText="1"/>
    </xf>
    <xf numFmtId="0" fontId="12" fillId="0" borderId="0" xfId="0" applyFont="1" applyAlignment="1">
      <alignment vertical="top" wrapText="1"/>
    </xf>
    <xf numFmtId="0" fontId="0" fillId="13" borderId="0" xfId="0" applyFill="1"/>
    <xf numFmtId="0" fontId="4" fillId="0" borderId="0" xfId="0" applyFont="1"/>
    <xf numFmtId="0" fontId="4" fillId="13" borderId="0" xfId="0" applyFont="1" applyFill="1"/>
    <xf numFmtId="0" fontId="4" fillId="0" borderId="3" xfId="0" applyFont="1" applyBorder="1"/>
    <xf numFmtId="0" fontId="4" fillId="13" borderId="3" xfId="0" applyFont="1" applyFill="1" applyBorder="1"/>
    <xf numFmtId="0" fontId="0" fillId="0" borderId="5" xfId="0" applyBorder="1"/>
    <xf numFmtId="0" fontId="4" fillId="0" borderId="5" xfId="0" applyFont="1" applyBorder="1"/>
    <xf numFmtId="0" fontId="4" fillId="13" borderId="5" xfId="0" applyFont="1" applyFill="1" applyBorder="1"/>
    <xf numFmtId="0" fontId="0" fillId="12" borderId="0" xfId="0" applyFill="1"/>
    <xf numFmtId="0" fontId="4" fillId="12" borderId="0" xfId="0" applyFont="1" applyFill="1"/>
    <xf numFmtId="0" fontId="15" fillId="3" borderId="0" xfId="0" applyFont="1" applyFill="1"/>
    <xf numFmtId="0" fontId="16" fillId="3" borderId="0" xfId="0" applyFont="1" applyFill="1"/>
    <xf numFmtId="0" fontId="16" fillId="3" borderId="3" xfId="0" applyFont="1" applyFill="1" applyBorder="1"/>
    <xf numFmtId="0" fontId="15" fillId="3" borderId="3" xfId="0" applyFont="1" applyFill="1" applyBorder="1"/>
    <xf numFmtId="0" fontId="15" fillId="3" borderId="5" xfId="0" applyFont="1" applyFill="1" applyBorder="1"/>
    <xf numFmtId="0" fontId="17" fillId="3" borderId="0" xfId="0" applyFont="1" applyFill="1"/>
    <xf numFmtId="0" fontId="4" fillId="0" borderId="3" xfId="0" applyFont="1" applyBorder="1" applyAlignment="1">
      <alignment wrapText="1"/>
    </xf>
    <xf numFmtId="0" fontId="4" fillId="0" borderId="5" xfId="0" applyFont="1" applyBorder="1" applyAlignment="1">
      <alignment wrapText="1"/>
    </xf>
    <xf numFmtId="0" fontId="4" fillId="12" borderId="0" xfId="0" applyFont="1" applyFill="1" applyAlignment="1">
      <alignment wrapText="1"/>
    </xf>
    <xf numFmtId="0" fontId="12" fillId="2" borderId="0" xfId="0" applyFont="1" applyFill="1" applyAlignment="1">
      <alignment vertical="top" wrapText="1"/>
    </xf>
    <xf numFmtId="0" fontId="9" fillId="3" borderId="0" xfId="0" applyFont="1" applyFill="1" applyAlignment="1">
      <alignment vertical="top" wrapText="1"/>
    </xf>
    <xf numFmtId="0" fontId="4" fillId="3" borderId="0" xfId="0" applyFont="1" applyFill="1" applyAlignment="1">
      <alignment vertical="top" wrapText="1"/>
    </xf>
    <xf numFmtId="0" fontId="4" fillId="13" borderId="0" xfId="0" applyFont="1" applyFill="1" applyAlignment="1">
      <alignment vertical="top"/>
    </xf>
    <xf numFmtId="0" fontId="11" fillId="2" borderId="0" xfId="0" applyFont="1" applyFill="1" applyAlignment="1">
      <alignment horizontal="center" vertical="top" textRotation="180" wrapText="1"/>
    </xf>
    <xf numFmtId="0" fontId="1" fillId="2" borderId="0" xfId="0" applyFont="1" applyFill="1" applyAlignment="1">
      <alignment horizontal="center" vertical="top" textRotation="180" wrapText="1"/>
    </xf>
    <xf numFmtId="0" fontId="0" fillId="14" borderId="0" xfId="0" applyFill="1"/>
    <xf numFmtId="9" fontId="0" fillId="14" borderId="0" xfId="1" applyFont="1" applyFill="1"/>
  </cellXfs>
  <cellStyles count="2">
    <cellStyle name="Normal" xfId="0" builtinId="0"/>
    <cellStyle name="Per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zoomScale="55" zoomScaleNormal="55" workbookViewId="0">
      <pane xSplit="1" ySplit="2" topLeftCell="B10" activePane="bottomRight" state="frozen"/>
      <selection pane="topRight" activeCell="B1" sqref="B1"/>
      <selection pane="bottomLeft" activeCell="A3" sqref="A3"/>
      <selection pane="bottomRight" activeCell="B43" sqref="B43"/>
    </sheetView>
  </sheetViews>
  <sheetFormatPr defaultRowHeight="14.25" x14ac:dyDescent="0.45"/>
  <cols>
    <col min="1" max="1" width="30.1328125" customWidth="1"/>
    <col min="2" max="2" width="81.86328125" customWidth="1"/>
    <col min="3" max="3" width="77.33203125" customWidth="1"/>
    <col min="4" max="4" width="92.6640625" customWidth="1"/>
    <col min="5" max="5" width="75.1328125" customWidth="1"/>
    <col min="6" max="6" width="67.33203125" customWidth="1"/>
    <col min="7" max="9" width="39.53125" customWidth="1"/>
    <col min="10" max="10" width="65.1328125" customWidth="1"/>
    <col min="11" max="11" width="74.33203125" customWidth="1"/>
  </cols>
  <sheetData>
    <row r="1" spans="1:12" s="6" customFormat="1" x14ac:dyDescent="0.45">
      <c r="A1" s="13" t="s">
        <v>0</v>
      </c>
      <c r="B1" s="7" t="s">
        <v>5</v>
      </c>
      <c r="C1" s="7" t="s">
        <v>6</v>
      </c>
      <c r="D1" s="7" t="s">
        <v>306</v>
      </c>
      <c r="E1" s="7" t="s">
        <v>7</v>
      </c>
      <c r="F1" s="7" t="s">
        <v>8</v>
      </c>
      <c r="G1" s="10" t="s">
        <v>1</v>
      </c>
      <c r="H1" s="10" t="s">
        <v>2</v>
      </c>
      <c r="I1" s="10" t="s">
        <v>3</v>
      </c>
      <c r="J1" s="10" t="s">
        <v>4</v>
      </c>
      <c r="K1" s="11" t="s">
        <v>9</v>
      </c>
      <c r="L1" s="1" t="s">
        <v>17</v>
      </c>
    </row>
    <row r="2" spans="1:12" s="6" customFormat="1" x14ac:dyDescent="0.45">
      <c r="A2" s="14"/>
      <c r="B2" s="8" t="s">
        <v>10</v>
      </c>
      <c r="C2" s="8" t="s">
        <v>11</v>
      </c>
      <c r="D2" s="8" t="s">
        <v>12</v>
      </c>
      <c r="E2" s="8" t="s">
        <v>13</v>
      </c>
      <c r="F2" s="8" t="s">
        <v>14</v>
      </c>
      <c r="G2" s="9"/>
      <c r="H2" s="9"/>
      <c r="I2" s="9" t="s">
        <v>15</v>
      </c>
      <c r="J2" s="9">
        <v>18</v>
      </c>
      <c r="K2" s="12"/>
      <c r="L2" s="1" t="s">
        <v>17</v>
      </c>
    </row>
    <row r="3" spans="1:12" s="6" customFormat="1" ht="293.45" customHeight="1" x14ac:dyDescent="0.45">
      <c r="A3" s="17" t="s">
        <v>231</v>
      </c>
      <c r="B3" s="18"/>
      <c r="C3" s="28" t="s">
        <v>233</v>
      </c>
      <c r="D3" s="28"/>
      <c r="E3" s="28" t="s">
        <v>236</v>
      </c>
      <c r="F3" s="18" t="s">
        <v>234</v>
      </c>
      <c r="G3" s="18"/>
      <c r="H3" s="28"/>
      <c r="I3" s="18"/>
      <c r="J3" s="28"/>
      <c r="K3" s="18" t="s">
        <v>235</v>
      </c>
      <c r="L3" s="1"/>
    </row>
    <row r="4" spans="1:12" s="6" customFormat="1" ht="372" customHeight="1" x14ac:dyDescent="0.45">
      <c r="A4" s="17" t="s">
        <v>238</v>
      </c>
      <c r="B4" s="18"/>
      <c r="C4" s="28"/>
      <c r="D4" s="28" t="s">
        <v>240</v>
      </c>
      <c r="E4" s="28"/>
      <c r="F4" s="18"/>
      <c r="G4" s="18"/>
      <c r="H4" s="28"/>
      <c r="I4" s="18"/>
      <c r="J4" s="28" t="s">
        <v>239</v>
      </c>
      <c r="K4" s="18"/>
      <c r="L4" s="1"/>
    </row>
    <row r="5" spans="1:12" s="6" customFormat="1" ht="186" x14ac:dyDescent="0.45">
      <c r="A5" s="17" t="s">
        <v>216</v>
      </c>
      <c r="B5" s="18"/>
      <c r="C5" s="28" t="s">
        <v>232</v>
      </c>
      <c r="D5" s="28" t="s">
        <v>219</v>
      </c>
      <c r="E5" s="28" t="s">
        <v>221</v>
      </c>
      <c r="F5" s="18" t="s">
        <v>220</v>
      </c>
      <c r="G5" s="18"/>
      <c r="H5" s="28" t="s">
        <v>218</v>
      </c>
      <c r="I5" s="18" t="s">
        <v>217</v>
      </c>
      <c r="J5" s="28" t="s">
        <v>222</v>
      </c>
      <c r="K5" s="18"/>
      <c r="L5" s="1"/>
    </row>
    <row r="6" spans="1:12" s="6" customFormat="1" ht="323.45" customHeight="1" x14ac:dyDescent="0.45">
      <c r="A6" s="17" t="s">
        <v>241</v>
      </c>
      <c r="B6" s="18" t="s">
        <v>244</v>
      </c>
      <c r="C6" s="18" t="s">
        <v>243</v>
      </c>
      <c r="D6" s="28"/>
      <c r="E6" s="28" t="s">
        <v>242</v>
      </c>
      <c r="F6" s="18" t="s">
        <v>246</v>
      </c>
      <c r="G6" s="18"/>
      <c r="H6" s="28"/>
      <c r="I6" s="18"/>
      <c r="J6" s="28"/>
      <c r="K6" s="18" t="s">
        <v>245</v>
      </c>
      <c r="L6" s="1"/>
    </row>
    <row r="7" spans="1:12" s="37" customFormat="1" ht="409.6" customHeight="1" x14ac:dyDescent="0.45">
      <c r="A7" s="35" t="s">
        <v>247</v>
      </c>
      <c r="B7" s="18" t="s">
        <v>268</v>
      </c>
      <c r="C7" s="18" t="s">
        <v>269</v>
      </c>
      <c r="D7" s="28" t="s">
        <v>270</v>
      </c>
      <c r="E7" s="28" t="s">
        <v>271</v>
      </c>
      <c r="F7" s="18"/>
      <c r="G7" s="18" t="s">
        <v>266</v>
      </c>
      <c r="H7" s="15" t="s">
        <v>265</v>
      </c>
      <c r="I7" s="18"/>
      <c r="J7" s="28" t="s">
        <v>267</v>
      </c>
      <c r="K7" s="18" t="s">
        <v>272</v>
      </c>
      <c r="L7" s="36"/>
    </row>
    <row r="8" spans="1:12" s="6" customFormat="1" ht="104.45" customHeight="1" x14ac:dyDescent="0.45">
      <c r="A8" s="17" t="s">
        <v>248</v>
      </c>
      <c r="B8" s="18"/>
      <c r="C8" s="18"/>
      <c r="D8" s="28"/>
      <c r="E8" s="28" t="s">
        <v>250</v>
      </c>
      <c r="F8" s="18"/>
      <c r="G8" s="18"/>
      <c r="H8" s="28"/>
      <c r="I8" s="18"/>
      <c r="J8" s="28"/>
      <c r="K8" s="18"/>
      <c r="L8" s="1"/>
    </row>
    <row r="9" spans="1:12" s="16" customFormat="1" ht="409.6" customHeight="1" x14ac:dyDescent="0.45">
      <c r="A9" s="17" t="s">
        <v>142</v>
      </c>
      <c r="B9" s="18"/>
      <c r="C9" s="18"/>
      <c r="D9" s="18" t="s">
        <v>144</v>
      </c>
      <c r="E9" s="18"/>
      <c r="F9" s="18"/>
      <c r="G9" s="18"/>
      <c r="H9" s="18"/>
      <c r="I9" s="18" t="s">
        <v>143</v>
      </c>
      <c r="J9" s="18"/>
      <c r="K9" s="18"/>
      <c r="L9" s="1" t="s">
        <v>17</v>
      </c>
    </row>
    <row r="10" spans="1:12" s="16" customFormat="1" ht="237.6" customHeight="1" x14ac:dyDescent="0.45">
      <c r="A10" s="17" t="s">
        <v>112</v>
      </c>
      <c r="B10" s="18" t="s">
        <v>119</v>
      </c>
      <c r="C10" s="18" t="s">
        <v>120</v>
      </c>
      <c r="D10" s="18" t="s">
        <v>121</v>
      </c>
      <c r="E10" s="18" t="s">
        <v>122</v>
      </c>
      <c r="F10" s="18" t="s">
        <v>123</v>
      </c>
      <c r="G10" s="18" t="s">
        <v>117</v>
      </c>
      <c r="H10" s="18" t="s">
        <v>116</v>
      </c>
      <c r="I10" s="18"/>
      <c r="J10" s="18"/>
      <c r="K10" s="18" t="s">
        <v>118</v>
      </c>
      <c r="L10" s="1" t="s">
        <v>17</v>
      </c>
    </row>
    <row r="11" spans="1:12" s="16" customFormat="1" ht="173.45" customHeight="1" x14ac:dyDescent="0.45">
      <c r="A11" s="17" t="s">
        <v>145</v>
      </c>
      <c r="B11" s="18" t="s">
        <v>149</v>
      </c>
      <c r="C11" s="18"/>
      <c r="D11" s="18"/>
      <c r="E11" s="18" t="s">
        <v>148</v>
      </c>
      <c r="F11" s="18"/>
      <c r="G11" s="18"/>
      <c r="H11" s="18"/>
      <c r="I11" s="18"/>
      <c r="J11" s="18"/>
      <c r="K11" s="18" t="s">
        <v>146</v>
      </c>
      <c r="L11" s="1" t="s">
        <v>17</v>
      </c>
    </row>
    <row r="12" spans="1:12" s="16" customFormat="1" ht="162.75" x14ac:dyDescent="0.45">
      <c r="A12" s="17" t="s">
        <v>206</v>
      </c>
      <c r="B12" s="28" t="s">
        <v>209</v>
      </c>
      <c r="C12" s="28" t="s">
        <v>210</v>
      </c>
      <c r="D12" s="28" t="s">
        <v>208</v>
      </c>
      <c r="E12" s="18" t="s">
        <v>211</v>
      </c>
      <c r="F12" s="18" t="s">
        <v>212</v>
      </c>
      <c r="G12" s="18"/>
      <c r="H12" s="28" t="s">
        <v>207</v>
      </c>
      <c r="I12" s="18"/>
      <c r="J12" s="18"/>
      <c r="K12" s="18"/>
      <c r="L12" s="1" t="s">
        <v>17</v>
      </c>
    </row>
    <row r="13" spans="1:12" s="16" customFormat="1" ht="137" customHeight="1" x14ac:dyDescent="0.45">
      <c r="A13" s="17" t="s">
        <v>181</v>
      </c>
      <c r="B13" s="18"/>
      <c r="C13" s="18"/>
      <c r="D13" s="18"/>
      <c r="E13" s="18" t="s">
        <v>182</v>
      </c>
      <c r="F13" s="18" t="s">
        <v>183</v>
      </c>
      <c r="G13" s="18"/>
      <c r="H13" s="18"/>
      <c r="I13" s="18"/>
      <c r="J13" s="18"/>
      <c r="K13" s="18"/>
      <c r="L13" s="1" t="s">
        <v>17</v>
      </c>
    </row>
    <row r="14" spans="1:12" s="16" customFormat="1" ht="409.6" customHeight="1" x14ac:dyDescent="0.45">
      <c r="A14" s="17" t="s">
        <v>185</v>
      </c>
      <c r="B14" s="18"/>
      <c r="C14" s="18"/>
      <c r="D14" s="18" t="s">
        <v>186</v>
      </c>
      <c r="E14" s="18"/>
      <c r="F14" s="18"/>
      <c r="G14" s="18"/>
      <c r="H14" s="18"/>
      <c r="I14" s="18"/>
      <c r="J14" s="18"/>
      <c r="K14" s="18"/>
      <c r="L14" s="1" t="s">
        <v>17</v>
      </c>
    </row>
    <row r="15" spans="1:12" s="16" customFormat="1" ht="174.4" x14ac:dyDescent="0.45">
      <c r="A15" s="17" t="s">
        <v>187</v>
      </c>
      <c r="B15" s="28" t="s">
        <v>192</v>
      </c>
      <c r="C15" s="28" t="s">
        <v>193</v>
      </c>
      <c r="D15" s="28" t="s">
        <v>191</v>
      </c>
      <c r="E15" s="18"/>
      <c r="F15" s="18"/>
      <c r="G15" s="18" t="s">
        <v>189</v>
      </c>
      <c r="H15" s="18" t="s">
        <v>190</v>
      </c>
      <c r="I15" s="18" t="s">
        <v>188</v>
      </c>
      <c r="J15" s="18"/>
      <c r="K15" s="18"/>
      <c r="L15" s="1" t="s">
        <v>17</v>
      </c>
    </row>
    <row r="16" spans="1:12" s="16" customFormat="1" ht="409.6" customHeight="1" x14ac:dyDescent="0.45">
      <c r="A16" s="17" t="s">
        <v>273</v>
      </c>
      <c r="B16" s="28" t="s">
        <v>276</v>
      </c>
      <c r="C16" s="28" t="s">
        <v>277</v>
      </c>
      <c r="D16" s="28" t="s">
        <v>278</v>
      </c>
      <c r="E16" s="18" t="s">
        <v>279</v>
      </c>
      <c r="F16" s="18" t="s">
        <v>280</v>
      </c>
      <c r="G16" s="18"/>
      <c r="H16" s="18" t="s">
        <v>275</v>
      </c>
      <c r="I16" s="18"/>
      <c r="J16" s="18" t="s">
        <v>274</v>
      </c>
      <c r="K16" s="18"/>
      <c r="L16" s="1"/>
    </row>
    <row r="17" spans="1:12" s="16" customFormat="1" ht="409.6" customHeight="1" x14ac:dyDescent="0.45">
      <c r="A17" s="17" t="s">
        <v>115</v>
      </c>
      <c r="B17" s="18" t="s">
        <v>152</v>
      </c>
      <c r="C17" s="18" t="s">
        <v>157</v>
      </c>
      <c r="D17" s="18" t="s">
        <v>153</v>
      </c>
      <c r="E17" s="18" t="s">
        <v>156</v>
      </c>
      <c r="F17" s="18" t="s">
        <v>151</v>
      </c>
      <c r="G17" s="18"/>
      <c r="H17" s="18"/>
      <c r="I17" s="18" t="s">
        <v>150</v>
      </c>
      <c r="J17" s="18" t="s">
        <v>154</v>
      </c>
      <c r="K17" s="18" t="s">
        <v>155</v>
      </c>
      <c r="L17" s="1" t="s">
        <v>17</v>
      </c>
    </row>
    <row r="18" spans="1:12" s="16" customFormat="1" ht="124.25" customHeight="1" x14ac:dyDescent="0.45">
      <c r="A18" s="17" t="s">
        <v>158</v>
      </c>
      <c r="B18" s="18" t="s">
        <v>159</v>
      </c>
      <c r="C18" s="18"/>
      <c r="D18" s="18"/>
      <c r="E18" s="18"/>
      <c r="F18" s="18"/>
      <c r="G18" s="18"/>
      <c r="H18" s="18" t="s">
        <v>160</v>
      </c>
      <c r="I18" s="18"/>
      <c r="J18" s="18"/>
      <c r="K18" s="18" t="s">
        <v>161</v>
      </c>
      <c r="L18" s="1" t="s">
        <v>17</v>
      </c>
    </row>
    <row r="19" spans="1:12" s="16" customFormat="1" ht="124.25" customHeight="1" x14ac:dyDescent="0.45">
      <c r="A19" s="17" t="s">
        <v>213</v>
      </c>
      <c r="B19" s="18"/>
      <c r="C19" s="18"/>
      <c r="D19" s="18"/>
      <c r="E19" s="18"/>
      <c r="F19" s="18"/>
      <c r="G19" s="18"/>
      <c r="H19" s="18" t="s">
        <v>214</v>
      </c>
      <c r="I19" s="18"/>
      <c r="J19" s="18"/>
      <c r="K19" s="18" t="s">
        <v>215</v>
      </c>
      <c r="L19" s="1"/>
    </row>
    <row r="20" spans="1:12" s="16" customFormat="1" ht="284" customHeight="1" x14ac:dyDescent="0.45">
      <c r="A20" s="17" t="s">
        <v>281</v>
      </c>
      <c r="B20" s="18"/>
      <c r="C20" s="18" t="s">
        <v>282</v>
      </c>
      <c r="D20" s="18"/>
      <c r="E20" s="18"/>
      <c r="F20" s="18"/>
      <c r="G20" s="18"/>
      <c r="H20" s="18"/>
      <c r="I20" s="18"/>
      <c r="J20" s="18" t="s">
        <v>283</v>
      </c>
      <c r="K20" s="18"/>
      <c r="L20" s="1"/>
    </row>
    <row r="21" spans="1:12" s="16" customFormat="1" ht="377" customHeight="1" x14ac:dyDescent="0.45">
      <c r="A21" s="17" t="s">
        <v>138</v>
      </c>
      <c r="B21" s="18"/>
      <c r="C21" s="18"/>
      <c r="D21" s="18"/>
      <c r="E21" s="18" t="s">
        <v>141</v>
      </c>
      <c r="F21" s="18" t="s">
        <v>139</v>
      </c>
      <c r="G21" s="18"/>
      <c r="H21" s="18"/>
      <c r="I21" s="18"/>
      <c r="J21" s="18" t="s">
        <v>140</v>
      </c>
      <c r="K21" s="18"/>
      <c r="L21" s="1" t="s">
        <v>17</v>
      </c>
    </row>
    <row r="22" spans="1:12" s="16" customFormat="1" ht="409.25" customHeight="1" x14ac:dyDescent="0.45">
      <c r="A22" s="17" t="s">
        <v>113</v>
      </c>
      <c r="B22" s="18" t="s">
        <v>136</v>
      </c>
      <c r="C22" s="18" t="s">
        <v>130</v>
      </c>
      <c r="D22" s="18" t="s">
        <v>131</v>
      </c>
      <c r="E22" s="18" t="s">
        <v>133</v>
      </c>
      <c r="F22" s="18" t="s">
        <v>132</v>
      </c>
      <c r="G22" s="18"/>
      <c r="H22" s="18"/>
      <c r="I22" s="18" t="s">
        <v>134</v>
      </c>
      <c r="J22" s="18" t="s">
        <v>137</v>
      </c>
      <c r="K22" s="18" t="s">
        <v>135</v>
      </c>
      <c r="L22" s="1" t="s">
        <v>17</v>
      </c>
    </row>
    <row r="23" spans="1:12" s="16" customFormat="1" ht="409.5" customHeight="1" x14ac:dyDescent="0.45">
      <c r="A23" s="17" t="s">
        <v>184</v>
      </c>
      <c r="B23" s="28" t="s">
        <v>224</v>
      </c>
      <c r="C23" s="18" t="s">
        <v>225</v>
      </c>
      <c r="D23" s="18" t="s">
        <v>226</v>
      </c>
      <c r="E23" s="18" t="s">
        <v>229</v>
      </c>
      <c r="F23" s="18" t="s">
        <v>228</v>
      </c>
      <c r="G23" s="18"/>
      <c r="H23" s="18"/>
      <c r="I23" s="18" t="s">
        <v>223</v>
      </c>
      <c r="J23" s="18" t="s">
        <v>227</v>
      </c>
      <c r="K23" s="28" t="s">
        <v>230</v>
      </c>
      <c r="L23" s="1" t="s">
        <v>17</v>
      </c>
    </row>
    <row r="24" spans="1:12" s="16" customFormat="1" ht="409.6" customHeight="1" x14ac:dyDescent="0.45">
      <c r="A24" s="17" t="s">
        <v>114</v>
      </c>
      <c r="B24" s="18" t="s">
        <v>296</v>
      </c>
      <c r="C24" s="18"/>
      <c r="D24" s="18" t="s">
        <v>126</v>
      </c>
      <c r="E24" s="18" t="s">
        <v>125</v>
      </c>
      <c r="F24" s="18" t="s">
        <v>127</v>
      </c>
      <c r="G24" s="18"/>
      <c r="H24" s="18"/>
      <c r="I24" s="18" t="s">
        <v>128</v>
      </c>
      <c r="J24" s="18" t="s">
        <v>129</v>
      </c>
      <c r="K24" s="18"/>
      <c r="L24" s="1" t="s">
        <v>17</v>
      </c>
    </row>
    <row r="25" spans="1:12" s="16" customFormat="1" ht="137" customHeight="1" x14ac:dyDescent="0.45">
      <c r="A25" s="17" t="s">
        <v>172</v>
      </c>
      <c r="B25" s="18" t="s">
        <v>176</v>
      </c>
      <c r="C25" s="18" t="s">
        <v>177</v>
      </c>
      <c r="D25" s="18" t="s">
        <v>179</v>
      </c>
      <c r="E25" s="18" t="s">
        <v>174</v>
      </c>
      <c r="F25" s="18" t="s">
        <v>180</v>
      </c>
      <c r="G25" s="27"/>
      <c r="H25" s="18" t="s">
        <v>173</v>
      </c>
      <c r="I25" s="18" t="s">
        <v>178</v>
      </c>
      <c r="J25" s="18"/>
      <c r="K25" s="18" t="s">
        <v>175</v>
      </c>
      <c r="L25" s="1" t="s">
        <v>17</v>
      </c>
    </row>
    <row r="26" spans="1:12" s="16" customFormat="1" ht="137" customHeight="1" x14ac:dyDescent="0.45">
      <c r="A26" s="17" t="s">
        <v>194</v>
      </c>
      <c r="B26" s="18"/>
      <c r="C26" s="18"/>
      <c r="D26" s="18"/>
      <c r="E26" s="18"/>
      <c r="F26" s="18"/>
      <c r="G26" s="29" t="s">
        <v>195</v>
      </c>
      <c r="H26" s="18"/>
      <c r="I26" s="18"/>
      <c r="J26" s="18"/>
      <c r="K26" s="18"/>
      <c r="L26" s="1" t="s">
        <v>17</v>
      </c>
    </row>
    <row r="27" spans="1:12" s="16" customFormat="1" ht="313.89999999999998" x14ac:dyDescent="0.45">
      <c r="A27" s="17" t="s">
        <v>201</v>
      </c>
      <c r="B27" s="28" t="s">
        <v>204</v>
      </c>
      <c r="C27" s="28" t="s">
        <v>205</v>
      </c>
      <c r="D27" s="18"/>
      <c r="E27" s="18"/>
      <c r="F27" s="18"/>
      <c r="G27" s="29"/>
      <c r="H27" s="28" t="s">
        <v>202</v>
      </c>
      <c r="I27" s="28" t="s">
        <v>203</v>
      </c>
      <c r="J27" s="18"/>
      <c r="K27" s="18"/>
      <c r="L27" s="1" t="s">
        <v>17</v>
      </c>
    </row>
    <row r="28" spans="1:12" s="16" customFormat="1" ht="212" customHeight="1" x14ac:dyDescent="0.45">
      <c r="A28" s="17" t="s">
        <v>196</v>
      </c>
      <c r="B28" s="18" t="s">
        <v>199</v>
      </c>
      <c r="C28" s="28" t="s">
        <v>285</v>
      </c>
      <c r="D28" s="28" t="s">
        <v>200</v>
      </c>
      <c r="E28" s="18"/>
      <c r="F28" s="18"/>
      <c r="G28" s="17"/>
      <c r="H28" s="28" t="s">
        <v>197</v>
      </c>
      <c r="I28" s="28" t="s">
        <v>198</v>
      </c>
      <c r="J28" s="18"/>
      <c r="K28" s="18"/>
      <c r="L28" s="1" t="s">
        <v>17</v>
      </c>
    </row>
    <row r="29" spans="1:12" s="32" customFormat="1" ht="197.65" x14ac:dyDescent="0.45">
      <c r="A29" s="34" t="s">
        <v>251</v>
      </c>
      <c r="B29" s="18"/>
      <c r="C29" s="28"/>
      <c r="D29" s="28" t="s">
        <v>255</v>
      </c>
      <c r="E29" s="18" t="s">
        <v>254</v>
      </c>
      <c r="F29" s="18" t="s">
        <v>253</v>
      </c>
      <c r="G29" s="35"/>
      <c r="H29" s="28"/>
      <c r="I29" s="28"/>
      <c r="J29" s="18"/>
      <c r="K29" s="18" t="s">
        <v>252</v>
      </c>
      <c r="L29" s="33"/>
    </row>
    <row r="30" spans="1:12" s="32" customFormat="1" ht="409.6" customHeight="1" x14ac:dyDescent="0.45">
      <c r="A30" s="35" t="s">
        <v>284</v>
      </c>
      <c r="B30" s="18" t="s">
        <v>286</v>
      </c>
      <c r="D30" s="28" t="s">
        <v>289</v>
      </c>
      <c r="E30" s="18"/>
      <c r="F30" s="18" t="s">
        <v>288</v>
      </c>
      <c r="G30" s="35"/>
      <c r="H30" s="28"/>
      <c r="I30" s="28"/>
      <c r="J30" s="18" t="s">
        <v>287</v>
      </c>
      <c r="K30" s="18"/>
      <c r="L30" s="33"/>
    </row>
    <row r="31" spans="1:12" s="32" customFormat="1" ht="290.64999999999998" x14ac:dyDescent="0.45">
      <c r="A31" s="35" t="s">
        <v>257</v>
      </c>
      <c r="B31" s="18" t="s">
        <v>260</v>
      </c>
      <c r="C31" s="28"/>
      <c r="D31" s="28" t="s">
        <v>261</v>
      </c>
      <c r="E31" s="18"/>
      <c r="F31" s="18" t="s">
        <v>259</v>
      </c>
      <c r="G31" s="35"/>
      <c r="H31" s="28"/>
      <c r="I31" s="28"/>
      <c r="J31" s="18"/>
      <c r="K31" s="18" t="s">
        <v>258</v>
      </c>
      <c r="L31" s="33"/>
    </row>
    <row r="32" spans="1:12" s="16" customFormat="1" ht="409.5" x14ac:dyDescent="0.45">
      <c r="A32" s="17" t="s">
        <v>162</v>
      </c>
      <c r="B32" s="18" t="s">
        <v>170</v>
      </c>
      <c r="C32" s="18" t="s">
        <v>168</v>
      </c>
      <c r="D32" s="18" t="s">
        <v>171</v>
      </c>
      <c r="E32" s="18"/>
      <c r="F32" s="18" t="s">
        <v>167</v>
      </c>
      <c r="G32" s="18" t="s">
        <v>163</v>
      </c>
      <c r="H32" s="18" t="s">
        <v>164</v>
      </c>
      <c r="I32" s="18" t="s">
        <v>165</v>
      </c>
      <c r="J32" s="18" t="s">
        <v>169</v>
      </c>
      <c r="K32" s="18" t="s">
        <v>166</v>
      </c>
      <c r="L32" s="1" t="s">
        <v>17</v>
      </c>
    </row>
    <row r="33" spans="1:12" s="16" customFormat="1" ht="409.25" customHeight="1" x14ac:dyDescent="0.45">
      <c r="A33" s="17" t="s">
        <v>290</v>
      </c>
      <c r="B33" s="18"/>
      <c r="C33" s="18"/>
      <c r="D33" s="18" t="s">
        <v>294</v>
      </c>
      <c r="E33" s="18" t="s">
        <v>292</v>
      </c>
      <c r="F33" s="18" t="s">
        <v>293</v>
      </c>
      <c r="G33" s="18"/>
      <c r="H33" s="18" t="s">
        <v>291</v>
      </c>
      <c r="I33" s="18"/>
      <c r="J33" s="18" t="s">
        <v>295</v>
      </c>
      <c r="K33" s="18"/>
      <c r="L33" s="1"/>
    </row>
    <row r="34" spans="1:12" s="16" customFormat="1" ht="360.4" x14ac:dyDescent="0.45">
      <c r="A34" s="17" t="s">
        <v>262</v>
      </c>
      <c r="B34" s="18"/>
      <c r="C34" s="18"/>
      <c r="D34" s="18" t="s">
        <v>264</v>
      </c>
      <c r="E34" s="18" t="s">
        <v>263</v>
      </c>
      <c r="F34" s="18"/>
      <c r="G34" s="18"/>
      <c r="H34" s="18"/>
      <c r="I34" s="18"/>
      <c r="J34" s="18"/>
      <c r="K34" s="18"/>
      <c r="L34" s="1"/>
    </row>
    <row r="35" spans="1:12" x14ac:dyDescent="0.45">
      <c r="A35" t="s">
        <v>16</v>
      </c>
      <c r="B35" t="s">
        <v>16</v>
      </c>
      <c r="C35" t="s">
        <v>16</v>
      </c>
      <c r="D35" t="s">
        <v>16</v>
      </c>
      <c r="E35" t="s">
        <v>16</v>
      </c>
      <c r="F35" t="s">
        <v>16</v>
      </c>
      <c r="G35" t="s">
        <v>16</v>
      </c>
      <c r="H35" t="s">
        <v>16</v>
      </c>
      <c r="I35" t="s">
        <v>16</v>
      </c>
      <c r="J35" t="s">
        <v>16</v>
      </c>
      <c r="K35" t="s">
        <v>16</v>
      </c>
      <c r="L35" s="1" t="s">
        <v>17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6B728-6A76-4A08-A7E4-546A57FC8985}">
  <dimension ref="A1:AP52"/>
  <sheetViews>
    <sheetView tabSelected="1" zoomScale="70" zoomScaleNormal="70" workbookViewId="0">
      <pane xSplit="1" ySplit="1" topLeftCell="B2" activePane="bottomRight" state="frozenSplit"/>
      <selection pane="topRight" activeCell="N1" sqref="N1"/>
      <selection pane="bottomLeft" activeCell="A22" sqref="A22"/>
      <selection pane="bottomRight" activeCell="AV23" sqref="AV23"/>
    </sheetView>
  </sheetViews>
  <sheetFormatPr defaultRowHeight="14.25" x14ac:dyDescent="0.45"/>
  <cols>
    <col min="2" max="2" width="29.6640625" customWidth="1"/>
    <col min="3" max="3" width="8.6640625" customWidth="1"/>
    <col min="4" max="5" width="6.53125" style="1" customWidth="1"/>
    <col min="6" max="6" width="6.33203125" style="1" customWidth="1"/>
    <col min="7" max="9" width="6.53125" style="1" customWidth="1"/>
    <col min="10" max="10" width="6.53125" customWidth="1"/>
    <col min="11" max="11" width="5.33203125" customWidth="1"/>
    <col min="12" max="12" width="6.53125" customWidth="1"/>
    <col min="13" max="13" width="6.53125" style="1" customWidth="1"/>
    <col min="14" max="19" width="6.53125" customWidth="1"/>
    <col min="20" max="21" width="6.53125" style="1" customWidth="1"/>
    <col min="22" max="35" width="6.53125" customWidth="1"/>
    <col min="36" max="39" width="10.33203125" customWidth="1"/>
  </cols>
  <sheetData>
    <row r="1" spans="1:42" s="20" customFormat="1" ht="90.6" customHeight="1" x14ac:dyDescent="0.45">
      <c r="A1" s="19" t="s">
        <v>18</v>
      </c>
      <c r="B1" s="19" t="s">
        <v>19</v>
      </c>
      <c r="C1" s="19" t="s">
        <v>20</v>
      </c>
      <c r="D1" s="61" t="s">
        <v>237</v>
      </c>
      <c r="E1" s="61" t="s">
        <v>238</v>
      </c>
      <c r="F1" s="61" t="s">
        <v>216</v>
      </c>
      <c r="G1" s="61" t="s">
        <v>249</v>
      </c>
      <c r="H1" s="61" t="s">
        <v>247</v>
      </c>
      <c r="I1" s="61" t="s">
        <v>248</v>
      </c>
      <c r="J1" s="62" t="s">
        <v>142</v>
      </c>
      <c r="K1" s="62" t="s">
        <v>112</v>
      </c>
      <c r="L1" s="62" t="s">
        <v>145</v>
      </c>
      <c r="M1" s="61" t="s">
        <v>206</v>
      </c>
      <c r="N1" s="62" t="s">
        <v>181</v>
      </c>
      <c r="O1" s="62" t="s">
        <v>185</v>
      </c>
      <c r="P1" s="62" t="s">
        <v>187</v>
      </c>
      <c r="Q1" s="62" t="s">
        <v>273</v>
      </c>
      <c r="R1" s="62" t="s">
        <v>147</v>
      </c>
      <c r="S1" s="62" t="s">
        <v>158</v>
      </c>
      <c r="T1" s="61" t="s">
        <v>213</v>
      </c>
      <c r="U1" s="61" t="s">
        <v>281</v>
      </c>
      <c r="V1" s="62" t="s">
        <v>138</v>
      </c>
      <c r="W1" s="62" t="s">
        <v>113</v>
      </c>
      <c r="X1" s="62" t="s">
        <v>184</v>
      </c>
      <c r="Y1" s="62" t="s">
        <v>124</v>
      </c>
      <c r="Z1" s="62" t="s">
        <v>172</v>
      </c>
      <c r="AA1" s="62" t="s">
        <v>194</v>
      </c>
      <c r="AB1" s="62" t="s">
        <v>201</v>
      </c>
      <c r="AC1" s="62" t="s">
        <v>196</v>
      </c>
      <c r="AD1" s="62" t="s">
        <v>256</v>
      </c>
      <c r="AE1" s="62" t="s">
        <v>284</v>
      </c>
      <c r="AF1" s="62" t="s">
        <v>257</v>
      </c>
      <c r="AG1" s="62" t="s">
        <v>162</v>
      </c>
      <c r="AH1" s="62" t="s">
        <v>290</v>
      </c>
      <c r="AI1" s="62" t="s">
        <v>262</v>
      </c>
      <c r="AJ1" s="20" t="s">
        <v>299</v>
      </c>
      <c r="AK1" s="20" t="s">
        <v>298</v>
      </c>
      <c r="AL1" s="20" t="s">
        <v>297</v>
      </c>
      <c r="AM1" s="20" t="s">
        <v>300</v>
      </c>
      <c r="AO1" s="20" t="s">
        <v>301</v>
      </c>
      <c r="AP1" s="20" t="s">
        <v>302</v>
      </c>
    </row>
    <row r="2" spans="1:42" x14ac:dyDescent="0.45">
      <c r="A2" t="s">
        <v>21</v>
      </c>
      <c r="B2" t="s">
        <v>31</v>
      </c>
      <c r="C2" s="21">
        <v>2</v>
      </c>
      <c r="D2" s="1">
        <v>0</v>
      </c>
      <c r="E2" s="1">
        <v>0</v>
      </c>
      <c r="F2" s="1">
        <v>0</v>
      </c>
      <c r="G2" s="1">
        <v>0</v>
      </c>
      <c r="H2" s="1">
        <v>2</v>
      </c>
      <c r="I2" s="1">
        <v>0</v>
      </c>
      <c r="J2" s="1">
        <v>0</v>
      </c>
      <c r="K2" s="1">
        <v>0</v>
      </c>
      <c r="L2" s="1">
        <v>0</v>
      </c>
      <c r="M2" s="1">
        <v>2</v>
      </c>
      <c r="N2" s="1">
        <v>0</v>
      </c>
      <c r="O2" s="1">
        <v>0</v>
      </c>
      <c r="P2" s="1">
        <v>2</v>
      </c>
      <c r="Q2" s="1">
        <v>2</v>
      </c>
      <c r="R2" s="1">
        <v>2</v>
      </c>
      <c r="S2" s="1">
        <v>0</v>
      </c>
      <c r="T2" s="1">
        <v>0</v>
      </c>
      <c r="U2" s="1">
        <v>0</v>
      </c>
      <c r="V2" s="1">
        <v>2</v>
      </c>
      <c r="W2" s="1">
        <v>2</v>
      </c>
      <c r="X2" s="1">
        <v>2</v>
      </c>
      <c r="Y2" s="1">
        <v>2</v>
      </c>
      <c r="Z2" s="1">
        <v>2</v>
      </c>
      <c r="AA2" s="1">
        <v>0</v>
      </c>
      <c r="AB2" s="1">
        <v>2</v>
      </c>
      <c r="AC2" s="1">
        <v>0</v>
      </c>
      <c r="AD2" s="1">
        <v>0</v>
      </c>
      <c r="AE2" s="1">
        <v>2</v>
      </c>
      <c r="AF2" s="1">
        <v>1</v>
      </c>
      <c r="AG2" s="1">
        <v>2</v>
      </c>
      <c r="AH2" s="1">
        <v>2</v>
      </c>
      <c r="AI2" s="1">
        <v>0</v>
      </c>
      <c r="AJ2" s="63">
        <f>COUNTIF($D2:$AI2,2)</f>
        <v>14</v>
      </c>
      <c r="AK2" s="63">
        <f>COUNTIF($D2:$AI2,1)</f>
        <v>1</v>
      </c>
      <c r="AL2" s="63">
        <f>COUNTIF($D2:$AI2,-1)</f>
        <v>0</v>
      </c>
      <c r="AM2" s="63">
        <f>COUNTIF($D2:$AI2,0)</f>
        <v>17</v>
      </c>
      <c r="AO2" s="64">
        <f>AJ2/(32-AM2)</f>
        <v>0.93333333333333335</v>
      </c>
      <c r="AP2" s="64">
        <f>AL2/(32-AM2)</f>
        <v>0</v>
      </c>
    </row>
    <row r="3" spans="1:42" x14ac:dyDescent="0.45">
      <c r="A3" t="s">
        <v>22</v>
      </c>
      <c r="B3" t="s">
        <v>32</v>
      </c>
      <c r="C3" s="21">
        <v>2</v>
      </c>
      <c r="D3" s="1">
        <v>0</v>
      </c>
      <c r="E3" s="1">
        <v>0</v>
      </c>
      <c r="F3" s="1">
        <v>0</v>
      </c>
      <c r="G3" s="1">
        <v>0</v>
      </c>
      <c r="H3" s="1">
        <v>2</v>
      </c>
      <c r="I3" s="1">
        <v>0</v>
      </c>
      <c r="J3" s="1">
        <v>0</v>
      </c>
      <c r="K3" s="1">
        <v>0</v>
      </c>
      <c r="L3" s="1">
        <v>0</v>
      </c>
      <c r="M3" s="1">
        <v>0</v>
      </c>
      <c r="N3" s="1">
        <v>0</v>
      </c>
      <c r="O3" s="1">
        <v>0</v>
      </c>
      <c r="P3" s="1">
        <v>0</v>
      </c>
      <c r="Q3" s="1">
        <v>2</v>
      </c>
      <c r="R3" s="1">
        <v>0</v>
      </c>
      <c r="S3" s="1">
        <v>0</v>
      </c>
      <c r="T3" s="1">
        <v>1</v>
      </c>
      <c r="U3" s="1">
        <v>0</v>
      </c>
      <c r="V3" s="1">
        <v>2</v>
      </c>
      <c r="W3" s="1">
        <v>2</v>
      </c>
      <c r="X3" s="1">
        <v>2</v>
      </c>
      <c r="Y3" s="1">
        <v>2</v>
      </c>
      <c r="Z3" s="1">
        <v>0</v>
      </c>
      <c r="AA3" s="1">
        <v>0</v>
      </c>
      <c r="AB3" s="1">
        <v>2</v>
      </c>
      <c r="AC3" s="1">
        <v>0</v>
      </c>
      <c r="AD3" s="1">
        <v>0</v>
      </c>
      <c r="AE3" s="1">
        <v>2</v>
      </c>
      <c r="AF3" s="1">
        <v>1</v>
      </c>
      <c r="AG3" s="1">
        <v>2</v>
      </c>
      <c r="AH3" s="1">
        <v>2</v>
      </c>
      <c r="AI3" s="1">
        <v>2</v>
      </c>
      <c r="AJ3" s="63">
        <f t="shared" ref="AJ3:AJ48" si="0">COUNTIF($D3:$AI3,2)</f>
        <v>11</v>
      </c>
      <c r="AK3" s="63">
        <f t="shared" ref="AK3:AK48" si="1">COUNTIF($D3:$AI3,1)</f>
        <v>2</v>
      </c>
      <c r="AL3" s="63">
        <f t="shared" ref="AL3:AL48" si="2">COUNTIF($D3:$AI3,-1)</f>
        <v>0</v>
      </c>
      <c r="AM3" s="63">
        <f t="shared" ref="AM3:AM48" si="3">COUNTIF($D3:$AI3,0)</f>
        <v>19</v>
      </c>
      <c r="AO3" s="64">
        <f t="shared" ref="AO3:AO36" si="4">AJ3/(32-AM3)</f>
        <v>0.84615384615384615</v>
      </c>
      <c r="AP3" s="64">
        <f t="shared" ref="AP3:AP36" si="5">AL3/(32-AM3)</f>
        <v>0</v>
      </c>
    </row>
    <row r="4" spans="1:42" x14ac:dyDescent="0.45">
      <c r="A4" t="s">
        <v>23</v>
      </c>
      <c r="B4" t="s">
        <v>33</v>
      </c>
      <c r="C4" s="21">
        <v>2</v>
      </c>
      <c r="D4" s="1">
        <v>0</v>
      </c>
      <c r="E4" s="1">
        <v>0</v>
      </c>
      <c r="F4" s="1">
        <v>0</v>
      </c>
      <c r="G4" s="1">
        <v>0</v>
      </c>
      <c r="H4" s="1">
        <v>2</v>
      </c>
      <c r="I4" s="1">
        <v>0</v>
      </c>
      <c r="J4" s="1">
        <v>0</v>
      </c>
      <c r="K4" s="1">
        <v>0</v>
      </c>
      <c r="L4" s="1">
        <v>0</v>
      </c>
      <c r="M4" s="1">
        <v>0</v>
      </c>
      <c r="N4" s="1">
        <v>0</v>
      </c>
      <c r="O4" s="1">
        <v>0</v>
      </c>
      <c r="P4" s="1">
        <v>0</v>
      </c>
      <c r="Q4" s="1">
        <v>2</v>
      </c>
      <c r="R4" s="1">
        <v>0</v>
      </c>
      <c r="S4" s="1">
        <v>0</v>
      </c>
      <c r="T4" s="1">
        <v>0</v>
      </c>
      <c r="U4" s="1">
        <v>0</v>
      </c>
      <c r="V4" s="1">
        <v>2</v>
      </c>
      <c r="W4" s="1">
        <v>2</v>
      </c>
      <c r="X4" s="1">
        <v>0</v>
      </c>
      <c r="Y4" s="1">
        <v>2</v>
      </c>
      <c r="Z4" s="1">
        <v>2</v>
      </c>
      <c r="AA4" s="1">
        <v>0</v>
      </c>
      <c r="AB4" s="1">
        <v>2</v>
      </c>
      <c r="AC4" s="1">
        <v>0</v>
      </c>
      <c r="AD4" s="1">
        <v>0</v>
      </c>
      <c r="AE4" s="1">
        <v>0</v>
      </c>
      <c r="AF4" s="1">
        <v>2</v>
      </c>
      <c r="AG4" s="1">
        <v>2</v>
      </c>
      <c r="AH4" s="1">
        <v>2</v>
      </c>
      <c r="AI4" s="1">
        <v>0</v>
      </c>
      <c r="AJ4" s="63">
        <f t="shared" si="0"/>
        <v>10</v>
      </c>
      <c r="AK4" s="63">
        <f t="shared" si="1"/>
        <v>0</v>
      </c>
      <c r="AL4" s="63">
        <f t="shared" si="2"/>
        <v>0</v>
      </c>
      <c r="AM4" s="63">
        <f t="shared" si="3"/>
        <v>22</v>
      </c>
      <c r="AO4" s="64">
        <f t="shared" si="4"/>
        <v>1</v>
      </c>
      <c r="AP4" s="64">
        <f t="shared" si="5"/>
        <v>0</v>
      </c>
    </row>
    <row r="5" spans="1:42" x14ac:dyDescent="0.45">
      <c r="A5" t="s">
        <v>24</v>
      </c>
      <c r="B5" t="s">
        <v>34</v>
      </c>
      <c r="C5" s="21">
        <v>2</v>
      </c>
      <c r="D5" s="1">
        <v>0</v>
      </c>
      <c r="E5" s="1">
        <v>0</v>
      </c>
      <c r="F5" s="1">
        <v>0</v>
      </c>
      <c r="G5" s="1">
        <v>0</v>
      </c>
      <c r="H5" s="1">
        <v>2</v>
      </c>
      <c r="I5" s="1">
        <v>0</v>
      </c>
      <c r="J5" s="1">
        <v>0</v>
      </c>
      <c r="K5" s="1">
        <v>2</v>
      </c>
      <c r="L5" s="1">
        <v>0</v>
      </c>
      <c r="M5" s="1">
        <v>2</v>
      </c>
      <c r="N5" s="1">
        <v>0</v>
      </c>
      <c r="O5" s="1">
        <v>0</v>
      </c>
      <c r="P5" s="1">
        <v>1</v>
      </c>
      <c r="Q5" s="1">
        <v>2</v>
      </c>
      <c r="R5" s="1">
        <v>0</v>
      </c>
      <c r="S5" s="1">
        <v>0</v>
      </c>
      <c r="T5" s="1">
        <v>0</v>
      </c>
      <c r="U5" s="1">
        <v>0</v>
      </c>
      <c r="V5" s="1">
        <v>2</v>
      </c>
      <c r="W5" s="1">
        <v>2</v>
      </c>
      <c r="X5" s="1">
        <v>0</v>
      </c>
      <c r="Y5" s="1">
        <v>2</v>
      </c>
      <c r="Z5" s="1">
        <v>2</v>
      </c>
      <c r="AA5" s="1">
        <v>0</v>
      </c>
      <c r="AB5" s="1">
        <v>2</v>
      </c>
      <c r="AC5" s="1">
        <v>0</v>
      </c>
      <c r="AD5" s="1">
        <v>0</v>
      </c>
      <c r="AE5" s="1">
        <v>0</v>
      </c>
      <c r="AF5" s="1">
        <v>1</v>
      </c>
      <c r="AG5" s="1">
        <v>2</v>
      </c>
      <c r="AH5" s="1">
        <v>2</v>
      </c>
      <c r="AI5" s="1">
        <v>0</v>
      </c>
      <c r="AJ5" s="63">
        <f t="shared" si="0"/>
        <v>11</v>
      </c>
      <c r="AK5" s="63">
        <f t="shared" si="1"/>
        <v>2</v>
      </c>
      <c r="AL5" s="63">
        <f t="shared" si="2"/>
        <v>0</v>
      </c>
      <c r="AM5" s="63">
        <f t="shared" si="3"/>
        <v>19</v>
      </c>
      <c r="AO5" s="64">
        <f t="shared" si="4"/>
        <v>0.84615384615384615</v>
      </c>
      <c r="AP5" s="64">
        <f t="shared" si="5"/>
        <v>0</v>
      </c>
    </row>
    <row r="6" spans="1:42" x14ac:dyDescent="0.45">
      <c r="A6" t="s">
        <v>25</v>
      </c>
      <c r="B6" t="s">
        <v>35</v>
      </c>
      <c r="C6" s="21">
        <v>2</v>
      </c>
      <c r="D6" s="1">
        <v>0</v>
      </c>
      <c r="E6" s="1">
        <v>0</v>
      </c>
      <c r="F6" s="1">
        <v>0</v>
      </c>
      <c r="G6" s="1">
        <v>0</v>
      </c>
      <c r="H6" s="1">
        <v>1</v>
      </c>
      <c r="I6" s="1">
        <v>0</v>
      </c>
      <c r="J6" s="1">
        <v>0</v>
      </c>
      <c r="K6" s="1">
        <v>0</v>
      </c>
      <c r="L6" s="1">
        <v>0</v>
      </c>
      <c r="M6" s="1">
        <v>0</v>
      </c>
      <c r="N6" s="1">
        <v>0</v>
      </c>
      <c r="O6" s="1">
        <v>0</v>
      </c>
      <c r="P6" s="1">
        <v>0</v>
      </c>
      <c r="Q6" s="1">
        <v>1</v>
      </c>
      <c r="R6" s="1">
        <v>0</v>
      </c>
      <c r="S6" s="1">
        <v>0</v>
      </c>
      <c r="T6" s="1">
        <v>0</v>
      </c>
      <c r="U6" s="1">
        <v>0</v>
      </c>
      <c r="V6" s="1">
        <v>2</v>
      </c>
      <c r="W6" s="1">
        <v>1</v>
      </c>
      <c r="X6" s="1">
        <v>1</v>
      </c>
      <c r="Y6" s="1">
        <v>2</v>
      </c>
      <c r="Z6" s="1">
        <v>2</v>
      </c>
      <c r="AA6" s="1">
        <v>0</v>
      </c>
      <c r="AB6" s="1">
        <v>1</v>
      </c>
      <c r="AC6" s="1">
        <v>0</v>
      </c>
      <c r="AD6" s="1">
        <v>0</v>
      </c>
      <c r="AE6" s="1">
        <v>0</v>
      </c>
      <c r="AF6" s="1">
        <v>0</v>
      </c>
      <c r="AG6" s="1">
        <v>-1</v>
      </c>
      <c r="AH6" s="1">
        <v>2</v>
      </c>
      <c r="AI6" s="1">
        <v>0</v>
      </c>
      <c r="AJ6" s="63">
        <f t="shared" si="0"/>
        <v>4</v>
      </c>
      <c r="AK6" s="63">
        <f t="shared" si="1"/>
        <v>5</v>
      </c>
      <c r="AL6" s="63">
        <f t="shared" si="2"/>
        <v>1</v>
      </c>
      <c r="AM6" s="63">
        <f t="shared" si="3"/>
        <v>22</v>
      </c>
      <c r="AO6" s="64">
        <f t="shared" si="4"/>
        <v>0.4</v>
      </c>
      <c r="AP6" s="64">
        <f t="shared" si="5"/>
        <v>0.1</v>
      </c>
    </row>
    <row r="7" spans="1:42" x14ac:dyDescent="0.45">
      <c r="A7" t="s">
        <v>26</v>
      </c>
      <c r="B7" t="s">
        <v>36</v>
      </c>
      <c r="C7" s="21">
        <v>2</v>
      </c>
      <c r="D7" s="1">
        <v>0</v>
      </c>
      <c r="E7" s="1">
        <v>0</v>
      </c>
      <c r="F7" s="1">
        <v>0</v>
      </c>
      <c r="G7" s="1">
        <v>0</v>
      </c>
      <c r="H7" s="1">
        <v>1</v>
      </c>
      <c r="I7" s="1">
        <v>0</v>
      </c>
      <c r="J7" s="1">
        <v>0</v>
      </c>
      <c r="K7" s="1">
        <v>0</v>
      </c>
      <c r="L7" s="1">
        <v>0</v>
      </c>
      <c r="M7" s="1">
        <v>2</v>
      </c>
      <c r="N7" s="1">
        <v>0</v>
      </c>
      <c r="O7" s="1">
        <v>0</v>
      </c>
      <c r="P7" s="1">
        <v>2</v>
      </c>
      <c r="Q7" s="1">
        <v>2</v>
      </c>
      <c r="R7" s="1">
        <v>1</v>
      </c>
      <c r="S7" s="1">
        <v>0</v>
      </c>
      <c r="T7" s="1">
        <v>0</v>
      </c>
      <c r="U7" s="1">
        <v>0</v>
      </c>
      <c r="V7" s="1">
        <v>2</v>
      </c>
      <c r="W7" s="1">
        <v>1</v>
      </c>
      <c r="X7" s="1">
        <v>0</v>
      </c>
      <c r="Y7" s="1">
        <v>2</v>
      </c>
      <c r="Z7" s="1">
        <v>0</v>
      </c>
      <c r="AA7" s="1">
        <v>0</v>
      </c>
      <c r="AB7" s="1">
        <v>1</v>
      </c>
      <c r="AC7" s="1">
        <v>2</v>
      </c>
      <c r="AD7" s="1">
        <v>0</v>
      </c>
      <c r="AE7" s="1">
        <v>0</v>
      </c>
      <c r="AF7" s="1">
        <v>2</v>
      </c>
      <c r="AG7" s="1">
        <v>2</v>
      </c>
      <c r="AH7" s="1">
        <v>2</v>
      </c>
      <c r="AI7" s="1">
        <v>0</v>
      </c>
      <c r="AJ7" s="63">
        <f t="shared" si="0"/>
        <v>9</v>
      </c>
      <c r="AK7" s="63">
        <f t="shared" si="1"/>
        <v>4</v>
      </c>
      <c r="AL7" s="63">
        <f t="shared" si="2"/>
        <v>0</v>
      </c>
      <c r="AM7" s="63">
        <f t="shared" si="3"/>
        <v>19</v>
      </c>
      <c r="AO7" s="64">
        <f t="shared" si="4"/>
        <v>0.69230769230769229</v>
      </c>
      <c r="AP7" s="64">
        <f t="shared" si="5"/>
        <v>0</v>
      </c>
    </row>
    <row r="8" spans="1:42" x14ac:dyDescent="0.45">
      <c r="A8" t="s">
        <v>27</v>
      </c>
      <c r="B8" t="s">
        <v>37</v>
      </c>
      <c r="C8" s="21">
        <v>2</v>
      </c>
      <c r="D8" s="1">
        <v>0</v>
      </c>
      <c r="E8" s="1">
        <v>0</v>
      </c>
      <c r="F8" s="1">
        <v>0</v>
      </c>
      <c r="G8" s="1">
        <v>0</v>
      </c>
      <c r="H8" s="1">
        <v>2</v>
      </c>
      <c r="I8" s="1">
        <v>0</v>
      </c>
      <c r="J8" s="1">
        <v>0</v>
      </c>
      <c r="K8" s="1">
        <v>0</v>
      </c>
      <c r="L8" s="1">
        <v>-1</v>
      </c>
      <c r="M8" s="1">
        <v>0</v>
      </c>
      <c r="N8" s="1">
        <v>0</v>
      </c>
      <c r="O8" s="1">
        <v>0</v>
      </c>
      <c r="P8" s="1">
        <v>0</v>
      </c>
      <c r="Q8" s="1">
        <v>2</v>
      </c>
      <c r="R8" s="1">
        <v>-1</v>
      </c>
      <c r="S8" s="1">
        <v>0</v>
      </c>
      <c r="T8" s="1">
        <v>0</v>
      </c>
      <c r="U8" s="1">
        <v>0</v>
      </c>
      <c r="V8" s="1">
        <v>2</v>
      </c>
      <c r="W8" s="1">
        <v>2</v>
      </c>
      <c r="X8" s="1">
        <v>1</v>
      </c>
      <c r="Y8" s="1">
        <v>2</v>
      </c>
      <c r="Z8" s="1">
        <v>2</v>
      </c>
      <c r="AA8" s="1">
        <v>0</v>
      </c>
      <c r="AB8" s="1">
        <v>0</v>
      </c>
      <c r="AC8" s="1">
        <v>0</v>
      </c>
      <c r="AD8" s="1">
        <v>0</v>
      </c>
      <c r="AE8" s="1">
        <v>0</v>
      </c>
      <c r="AF8" s="1">
        <v>0</v>
      </c>
      <c r="AG8" s="1">
        <v>0</v>
      </c>
      <c r="AH8" s="1">
        <v>2</v>
      </c>
      <c r="AI8" s="1">
        <v>0</v>
      </c>
      <c r="AJ8" s="63">
        <f t="shared" si="0"/>
        <v>7</v>
      </c>
      <c r="AK8" s="63">
        <f t="shared" si="1"/>
        <v>1</v>
      </c>
      <c r="AL8" s="63">
        <f t="shared" si="2"/>
        <v>2</v>
      </c>
      <c r="AM8" s="63">
        <f t="shared" si="3"/>
        <v>22</v>
      </c>
      <c r="AO8" s="64">
        <f t="shared" si="4"/>
        <v>0.7</v>
      </c>
      <c r="AP8" s="64">
        <f t="shared" si="5"/>
        <v>0.2</v>
      </c>
    </row>
    <row r="9" spans="1:42" x14ac:dyDescent="0.45">
      <c r="A9" t="s">
        <v>28</v>
      </c>
      <c r="B9" t="s">
        <v>38</v>
      </c>
      <c r="C9" s="22">
        <v>-1</v>
      </c>
      <c r="D9" s="1">
        <v>0</v>
      </c>
      <c r="E9" s="1">
        <v>0</v>
      </c>
      <c r="F9" s="1">
        <v>0</v>
      </c>
      <c r="G9" s="1">
        <v>0</v>
      </c>
      <c r="H9" s="1">
        <v>-1</v>
      </c>
      <c r="I9" s="1">
        <v>0</v>
      </c>
      <c r="J9" s="1">
        <v>0</v>
      </c>
      <c r="K9" s="1">
        <v>0</v>
      </c>
      <c r="L9" s="1">
        <v>0</v>
      </c>
      <c r="M9" s="1">
        <v>0</v>
      </c>
      <c r="N9" s="1">
        <v>0</v>
      </c>
      <c r="O9" s="1">
        <v>0</v>
      </c>
      <c r="P9" s="1">
        <v>0</v>
      </c>
      <c r="Q9" s="1">
        <v>-1</v>
      </c>
      <c r="R9" s="1">
        <v>0</v>
      </c>
      <c r="S9" s="1">
        <v>0</v>
      </c>
      <c r="T9" s="1">
        <v>0</v>
      </c>
      <c r="U9" s="1">
        <v>0</v>
      </c>
      <c r="V9" s="1">
        <v>0</v>
      </c>
      <c r="W9" s="1">
        <v>0</v>
      </c>
      <c r="X9" s="1">
        <v>-1</v>
      </c>
      <c r="Y9" s="1">
        <v>0</v>
      </c>
      <c r="Z9" s="1">
        <v>0</v>
      </c>
      <c r="AA9" s="1">
        <v>0</v>
      </c>
      <c r="AB9" s="1">
        <v>0</v>
      </c>
      <c r="AC9" s="1">
        <v>1</v>
      </c>
      <c r="AD9" s="1">
        <v>0</v>
      </c>
      <c r="AE9" s="1">
        <v>0</v>
      </c>
      <c r="AF9" s="1">
        <v>0</v>
      </c>
      <c r="AG9" s="1">
        <v>2</v>
      </c>
      <c r="AH9" s="1">
        <v>0</v>
      </c>
      <c r="AI9" s="1">
        <v>0</v>
      </c>
      <c r="AJ9" s="63">
        <f t="shared" si="0"/>
        <v>1</v>
      </c>
      <c r="AK9" s="63">
        <f t="shared" si="1"/>
        <v>1</v>
      </c>
      <c r="AL9" s="63">
        <f t="shared" si="2"/>
        <v>3</v>
      </c>
      <c r="AM9" s="63">
        <f t="shared" si="3"/>
        <v>27</v>
      </c>
      <c r="AO9" s="64">
        <f t="shared" si="4"/>
        <v>0.2</v>
      </c>
      <c r="AP9" s="64">
        <f t="shared" si="5"/>
        <v>0.6</v>
      </c>
    </row>
    <row r="10" spans="1:42" x14ac:dyDescent="0.45">
      <c r="A10" t="s">
        <v>29</v>
      </c>
      <c r="B10" t="s">
        <v>39</v>
      </c>
      <c r="C10" s="22">
        <v>-1</v>
      </c>
      <c r="D10" s="1">
        <v>0</v>
      </c>
      <c r="E10" s="1">
        <v>0</v>
      </c>
      <c r="F10" s="1">
        <v>0</v>
      </c>
      <c r="G10" s="1">
        <v>0</v>
      </c>
      <c r="H10" s="1">
        <v>-1</v>
      </c>
      <c r="I10" s="1">
        <v>0</v>
      </c>
      <c r="J10" s="1">
        <v>0</v>
      </c>
      <c r="K10" s="1">
        <v>0</v>
      </c>
      <c r="L10" s="1">
        <v>0</v>
      </c>
      <c r="M10" s="1">
        <v>0</v>
      </c>
      <c r="N10" s="1">
        <v>0</v>
      </c>
      <c r="O10" s="1">
        <v>0</v>
      </c>
      <c r="P10" s="1">
        <v>0</v>
      </c>
      <c r="Q10" s="1">
        <v>-1</v>
      </c>
      <c r="R10" s="1">
        <v>0</v>
      </c>
      <c r="S10" s="1">
        <v>0</v>
      </c>
      <c r="T10" s="1">
        <v>0</v>
      </c>
      <c r="U10" s="1">
        <v>0</v>
      </c>
      <c r="V10" s="1">
        <v>0</v>
      </c>
      <c r="W10" s="1">
        <v>0</v>
      </c>
      <c r="X10" s="1">
        <v>-1</v>
      </c>
      <c r="Y10" s="1">
        <v>0</v>
      </c>
      <c r="Z10" s="1">
        <v>0</v>
      </c>
      <c r="AA10" s="1">
        <v>0</v>
      </c>
      <c r="AB10" s="1">
        <v>0</v>
      </c>
      <c r="AC10" s="1">
        <v>0</v>
      </c>
      <c r="AD10" s="1">
        <v>0</v>
      </c>
      <c r="AE10" s="1">
        <v>0</v>
      </c>
      <c r="AF10" s="1">
        <v>0</v>
      </c>
      <c r="AG10" s="1">
        <v>2</v>
      </c>
      <c r="AH10" s="1">
        <v>0</v>
      </c>
      <c r="AI10" s="1">
        <v>0</v>
      </c>
      <c r="AJ10" s="63">
        <f t="shared" si="0"/>
        <v>1</v>
      </c>
      <c r="AK10" s="63">
        <f t="shared" si="1"/>
        <v>0</v>
      </c>
      <c r="AL10" s="63">
        <f>COUNTIF($D10:$AI10,-1)</f>
        <v>3</v>
      </c>
      <c r="AM10" s="63">
        <f t="shared" si="3"/>
        <v>28</v>
      </c>
      <c r="AO10" s="64">
        <f t="shared" si="4"/>
        <v>0.25</v>
      </c>
      <c r="AP10" s="64">
        <f t="shared" si="5"/>
        <v>0.75</v>
      </c>
    </row>
    <row r="11" spans="1:42" x14ac:dyDescent="0.45">
      <c r="A11" s="4" t="s">
        <v>30</v>
      </c>
      <c r="B11" s="4" t="s">
        <v>40</v>
      </c>
      <c r="C11" s="23">
        <v>-1</v>
      </c>
      <c r="D11" s="26">
        <v>0</v>
      </c>
      <c r="E11" s="26">
        <v>0</v>
      </c>
      <c r="F11" s="26">
        <v>0</v>
      </c>
      <c r="G11" s="26">
        <v>0</v>
      </c>
      <c r="H11" s="26">
        <v>-1</v>
      </c>
      <c r="I11" s="26">
        <v>0</v>
      </c>
      <c r="J11" s="26">
        <v>0</v>
      </c>
      <c r="K11" s="26">
        <v>0</v>
      </c>
      <c r="L11" s="26">
        <v>0</v>
      </c>
      <c r="M11" s="26">
        <v>0</v>
      </c>
      <c r="N11" s="26">
        <v>0</v>
      </c>
      <c r="O11" s="26">
        <v>0</v>
      </c>
      <c r="P11" s="26">
        <v>-1</v>
      </c>
      <c r="Q11" s="26">
        <v>1</v>
      </c>
      <c r="R11" s="26">
        <v>0</v>
      </c>
      <c r="S11" s="26">
        <v>0</v>
      </c>
      <c r="T11" s="26">
        <v>0</v>
      </c>
      <c r="U11" s="26">
        <v>0</v>
      </c>
      <c r="V11" s="26">
        <v>0</v>
      </c>
      <c r="W11" s="26">
        <v>0</v>
      </c>
      <c r="X11" s="26">
        <v>-1</v>
      </c>
      <c r="Y11" s="26">
        <v>0</v>
      </c>
      <c r="Z11" s="26">
        <v>0</v>
      </c>
      <c r="AA11" s="26">
        <v>0</v>
      </c>
      <c r="AB11" s="26">
        <v>0</v>
      </c>
      <c r="AC11" s="26">
        <v>0</v>
      </c>
      <c r="AD11" s="26">
        <v>0</v>
      </c>
      <c r="AE11" s="26">
        <v>0</v>
      </c>
      <c r="AF11" s="26">
        <v>0</v>
      </c>
      <c r="AG11" s="26">
        <v>0</v>
      </c>
      <c r="AH11" s="26">
        <v>0</v>
      </c>
      <c r="AI11" s="26">
        <v>0</v>
      </c>
      <c r="AJ11" s="63">
        <f t="shared" si="0"/>
        <v>0</v>
      </c>
      <c r="AK11" s="63">
        <f t="shared" si="1"/>
        <v>1</v>
      </c>
      <c r="AL11" s="63">
        <f t="shared" si="2"/>
        <v>3</v>
      </c>
      <c r="AM11" s="63">
        <f t="shared" si="3"/>
        <v>28</v>
      </c>
      <c r="AO11" s="64">
        <f t="shared" si="4"/>
        <v>0</v>
      </c>
      <c r="AP11" s="64">
        <f t="shared" si="5"/>
        <v>0.75</v>
      </c>
    </row>
    <row r="12" spans="1:42" x14ac:dyDescent="0.45">
      <c r="A12" t="s">
        <v>108</v>
      </c>
      <c r="B12" t="s">
        <v>41</v>
      </c>
      <c r="C12" s="21">
        <v>2</v>
      </c>
      <c r="D12" s="1">
        <v>0</v>
      </c>
      <c r="E12" s="1">
        <v>0</v>
      </c>
      <c r="F12" s="1">
        <v>0</v>
      </c>
      <c r="G12" s="1">
        <v>0</v>
      </c>
      <c r="H12" s="1">
        <v>-1</v>
      </c>
      <c r="I12" s="1">
        <v>2</v>
      </c>
      <c r="J12" s="1">
        <v>0</v>
      </c>
      <c r="K12" s="1">
        <v>2</v>
      </c>
      <c r="L12" s="1">
        <v>0</v>
      </c>
      <c r="M12" s="1">
        <v>0</v>
      </c>
      <c r="N12" s="1">
        <v>2</v>
      </c>
      <c r="O12" s="1">
        <v>0</v>
      </c>
      <c r="P12" s="1">
        <v>0</v>
      </c>
      <c r="Q12" s="1">
        <v>1</v>
      </c>
      <c r="R12" s="1">
        <v>2</v>
      </c>
      <c r="S12" s="1">
        <v>0</v>
      </c>
      <c r="T12" s="1">
        <v>0</v>
      </c>
      <c r="U12" s="1">
        <v>0</v>
      </c>
      <c r="V12" s="1">
        <v>2</v>
      </c>
      <c r="W12" s="1">
        <v>2</v>
      </c>
      <c r="X12" s="1">
        <v>0</v>
      </c>
      <c r="Y12" s="1">
        <v>2</v>
      </c>
      <c r="Z12" s="1">
        <v>0</v>
      </c>
      <c r="AA12" s="1">
        <v>0</v>
      </c>
      <c r="AB12" s="1">
        <v>2</v>
      </c>
      <c r="AC12" s="1">
        <v>0</v>
      </c>
      <c r="AD12" s="1">
        <v>0</v>
      </c>
      <c r="AE12" s="1">
        <v>0</v>
      </c>
      <c r="AF12" s="1">
        <v>0</v>
      </c>
      <c r="AG12" s="1">
        <v>0</v>
      </c>
      <c r="AH12" s="1">
        <v>2</v>
      </c>
      <c r="AI12" s="1">
        <v>0</v>
      </c>
      <c r="AJ12" s="63">
        <f t="shared" si="0"/>
        <v>9</v>
      </c>
      <c r="AK12" s="63">
        <f t="shared" si="1"/>
        <v>1</v>
      </c>
      <c r="AL12" s="63">
        <f t="shared" si="2"/>
        <v>1</v>
      </c>
      <c r="AM12" s="63">
        <f t="shared" si="3"/>
        <v>21</v>
      </c>
      <c r="AO12" s="64">
        <f t="shared" si="4"/>
        <v>0.81818181818181823</v>
      </c>
      <c r="AP12" s="64">
        <f t="shared" si="5"/>
        <v>9.0909090909090912E-2</v>
      </c>
    </row>
    <row r="13" spans="1:42" x14ac:dyDescent="0.45">
      <c r="A13" t="s">
        <v>42</v>
      </c>
      <c r="B13" t="s">
        <v>43</v>
      </c>
      <c r="C13" s="21">
        <v>2</v>
      </c>
      <c r="D13" s="1">
        <v>0</v>
      </c>
      <c r="E13" s="1">
        <v>0</v>
      </c>
      <c r="F13" s="1">
        <v>0</v>
      </c>
      <c r="G13" s="1">
        <v>0</v>
      </c>
      <c r="H13" s="1">
        <v>-1</v>
      </c>
      <c r="I13" s="1">
        <v>0</v>
      </c>
      <c r="J13" s="1">
        <v>0</v>
      </c>
      <c r="K13" s="1">
        <v>2</v>
      </c>
      <c r="L13" s="1">
        <v>0</v>
      </c>
      <c r="M13" s="1">
        <v>0</v>
      </c>
      <c r="N13" s="1">
        <v>0</v>
      </c>
      <c r="O13" s="1">
        <v>0</v>
      </c>
      <c r="P13" s="1">
        <v>2</v>
      </c>
      <c r="Q13" s="1">
        <v>-1</v>
      </c>
      <c r="R13" s="1">
        <v>0</v>
      </c>
      <c r="S13" s="1">
        <v>0</v>
      </c>
      <c r="T13" s="1">
        <v>2</v>
      </c>
      <c r="U13" s="1">
        <v>0</v>
      </c>
      <c r="V13" s="1">
        <v>2</v>
      </c>
      <c r="W13" s="1">
        <v>1</v>
      </c>
      <c r="X13" s="1">
        <v>1</v>
      </c>
      <c r="Y13" s="1">
        <v>2</v>
      </c>
      <c r="Z13" s="1">
        <v>0</v>
      </c>
      <c r="AA13" s="1">
        <v>0</v>
      </c>
      <c r="AB13" s="1">
        <v>2</v>
      </c>
      <c r="AC13" s="1">
        <v>0</v>
      </c>
      <c r="AD13" s="1">
        <v>0</v>
      </c>
      <c r="AE13" s="1">
        <v>0</v>
      </c>
      <c r="AF13" s="1">
        <v>0</v>
      </c>
      <c r="AG13" s="1">
        <v>0</v>
      </c>
      <c r="AH13" s="1">
        <v>0</v>
      </c>
      <c r="AI13" s="1">
        <v>0</v>
      </c>
      <c r="AJ13" s="63">
        <f t="shared" si="0"/>
        <v>6</v>
      </c>
      <c r="AK13" s="63">
        <f t="shared" si="1"/>
        <v>2</v>
      </c>
      <c r="AL13" s="63">
        <f t="shared" si="2"/>
        <v>2</v>
      </c>
      <c r="AM13" s="63">
        <f t="shared" si="3"/>
        <v>22</v>
      </c>
      <c r="AO13" s="64">
        <f t="shared" si="4"/>
        <v>0.6</v>
      </c>
      <c r="AP13" s="64">
        <f t="shared" si="5"/>
        <v>0.2</v>
      </c>
    </row>
    <row r="14" spans="1:42" x14ac:dyDescent="0.45">
      <c r="A14" t="s">
        <v>44</v>
      </c>
      <c r="B14" t="s">
        <v>45</v>
      </c>
      <c r="C14" s="21">
        <v>2</v>
      </c>
      <c r="D14" s="1">
        <v>0</v>
      </c>
      <c r="E14" s="1">
        <v>0</v>
      </c>
      <c r="F14" s="1">
        <v>0</v>
      </c>
      <c r="G14" s="1">
        <v>0</v>
      </c>
      <c r="H14" s="1">
        <v>-1</v>
      </c>
      <c r="I14" s="1">
        <v>0</v>
      </c>
      <c r="J14" s="1">
        <v>0</v>
      </c>
      <c r="K14" s="1">
        <v>2</v>
      </c>
      <c r="L14" s="1">
        <v>0</v>
      </c>
      <c r="M14" s="1">
        <v>0</v>
      </c>
      <c r="N14" s="1">
        <v>0</v>
      </c>
      <c r="O14" s="1">
        <v>0</v>
      </c>
      <c r="P14" s="1">
        <v>0</v>
      </c>
      <c r="Q14" s="1">
        <v>2</v>
      </c>
      <c r="R14" s="1">
        <v>0</v>
      </c>
      <c r="S14" s="1">
        <v>0</v>
      </c>
      <c r="T14" s="1">
        <v>0</v>
      </c>
      <c r="U14" s="1">
        <v>0</v>
      </c>
      <c r="V14" s="1">
        <v>2</v>
      </c>
      <c r="W14" s="1">
        <v>2</v>
      </c>
      <c r="X14" s="1">
        <v>1</v>
      </c>
      <c r="Y14" s="1">
        <v>2</v>
      </c>
      <c r="Z14" s="1">
        <v>0</v>
      </c>
      <c r="AA14" s="1">
        <v>0</v>
      </c>
      <c r="AB14" s="1">
        <v>2</v>
      </c>
      <c r="AC14" s="1">
        <v>0</v>
      </c>
      <c r="AD14" s="1">
        <v>0</v>
      </c>
      <c r="AE14" s="1">
        <v>0</v>
      </c>
      <c r="AF14" s="1">
        <v>0</v>
      </c>
      <c r="AG14" s="1">
        <v>2</v>
      </c>
      <c r="AH14" s="1">
        <v>0</v>
      </c>
      <c r="AI14" s="1">
        <v>0</v>
      </c>
      <c r="AJ14" s="63">
        <f t="shared" si="0"/>
        <v>7</v>
      </c>
      <c r="AK14" s="63">
        <f t="shared" si="1"/>
        <v>1</v>
      </c>
      <c r="AL14" s="63">
        <f t="shared" si="2"/>
        <v>1</v>
      </c>
      <c r="AM14" s="63">
        <f t="shared" si="3"/>
        <v>23</v>
      </c>
      <c r="AO14" s="64">
        <f t="shared" si="4"/>
        <v>0.77777777777777779</v>
      </c>
      <c r="AP14" s="64">
        <f t="shared" si="5"/>
        <v>0.1111111111111111</v>
      </c>
    </row>
    <row r="15" spans="1:42" x14ac:dyDescent="0.45">
      <c r="A15" t="s">
        <v>46</v>
      </c>
      <c r="B15" t="s">
        <v>47</v>
      </c>
      <c r="C15" s="21">
        <v>2</v>
      </c>
      <c r="D15" s="1">
        <v>0</v>
      </c>
      <c r="E15" s="1">
        <v>0</v>
      </c>
      <c r="F15" s="1">
        <v>0</v>
      </c>
      <c r="G15" s="1">
        <v>0</v>
      </c>
      <c r="H15" s="1">
        <v>1</v>
      </c>
      <c r="I15" s="1">
        <v>0</v>
      </c>
      <c r="J15" s="1">
        <v>0</v>
      </c>
      <c r="K15" s="1">
        <v>2</v>
      </c>
      <c r="L15" s="1">
        <v>0</v>
      </c>
      <c r="M15" s="1">
        <v>0</v>
      </c>
      <c r="N15" s="1">
        <v>0</v>
      </c>
      <c r="O15" s="1">
        <v>0</v>
      </c>
      <c r="P15" s="1">
        <v>0</v>
      </c>
      <c r="Q15" s="1">
        <v>2</v>
      </c>
      <c r="R15" s="1">
        <v>0</v>
      </c>
      <c r="S15" s="1">
        <v>0</v>
      </c>
      <c r="T15" s="1">
        <v>0</v>
      </c>
      <c r="U15" s="1">
        <v>2</v>
      </c>
      <c r="V15" s="1">
        <v>2</v>
      </c>
      <c r="W15" s="1">
        <v>2</v>
      </c>
      <c r="X15" s="1">
        <v>1</v>
      </c>
      <c r="Y15" s="1">
        <v>2</v>
      </c>
      <c r="Z15" s="1">
        <v>0</v>
      </c>
      <c r="AA15" s="1">
        <v>0</v>
      </c>
      <c r="AB15" s="1">
        <v>2</v>
      </c>
      <c r="AC15" s="1">
        <v>0</v>
      </c>
      <c r="AD15" s="1">
        <v>0</v>
      </c>
      <c r="AE15" s="1">
        <v>0</v>
      </c>
      <c r="AF15" s="1">
        <v>0</v>
      </c>
      <c r="AG15" s="1">
        <v>0</v>
      </c>
      <c r="AH15" s="1">
        <v>0</v>
      </c>
      <c r="AI15" s="1">
        <v>0</v>
      </c>
      <c r="AJ15" s="63">
        <f t="shared" si="0"/>
        <v>7</v>
      </c>
      <c r="AK15" s="63">
        <f t="shared" si="1"/>
        <v>2</v>
      </c>
      <c r="AL15" s="63">
        <f t="shared" si="2"/>
        <v>0</v>
      </c>
      <c r="AM15" s="63">
        <f t="shared" si="3"/>
        <v>23</v>
      </c>
      <c r="AO15" s="64">
        <f t="shared" si="4"/>
        <v>0.77777777777777779</v>
      </c>
      <c r="AP15" s="64">
        <f t="shared" si="5"/>
        <v>0</v>
      </c>
    </row>
    <row r="16" spans="1:42" x14ac:dyDescent="0.45">
      <c r="A16" t="s">
        <v>48</v>
      </c>
      <c r="B16" t="s">
        <v>49</v>
      </c>
      <c r="C16" s="21">
        <v>2</v>
      </c>
      <c r="D16" s="1">
        <v>0</v>
      </c>
      <c r="E16" s="1">
        <v>0</v>
      </c>
      <c r="F16" s="1">
        <v>0</v>
      </c>
      <c r="G16" s="1">
        <v>0</v>
      </c>
      <c r="H16" s="1">
        <v>-1</v>
      </c>
      <c r="I16" s="1">
        <v>0</v>
      </c>
      <c r="J16" s="1">
        <v>0</v>
      </c>
      <c r="K16" s="1">
        <v>2</v>
      </c>
      <c r="L16" s="1">
        <v>0</v>
      </c>
      <c r="M16" s="1">
        <v>0</v>
      </c>
      <c r="N16" s="1">
        <v>0</v>
      </c>
      <c r="O16" s="1">
        <v>0</v>
      </c>
      <c r="P16" s="1">
        <v>0</v>
      </c>
      <c r="Q16" s="1">
        <v>-1</v>
      </c>
      <c r="R16" s="1">
        <v>2</v>
      </c>
      <c r="S16" s="1">
        <v>0</v>
      </c>
      <c r="T16" s="1">
        <v>0</v>
      </c>
      <c r="U16" s="1">
        <v>0</v>
      </c>
      <c r="V16" s="1">
        <v>2</v>
      </c>
      <c r="W16" s="1">
        <v>2</v>
      </c>
      <c r="X16" s="1">
        <v>0</v>
      </c>
      <c r="Y16" s="1">
        <v>2</v>
      </c>
      <c r="Z16" s="1">
        <v>2</v>
      </c>
      <c r="AA16" s="1">
        <v>0</v>
      </c>
      <c r="AB16" s="1">
        <v>2</v>
      </c>
      <c r="AC16" s="1">
        <v>0</v>
      </c>
      <c r="AD16" s="1">
        <v>0</v>
      </c>
      <c r="AE16" s="1">
        <v>0</v>
      </c>
      <c r="AF16" s="1">
        <v>0</v>
      </c>
      <c r="AG16" s="1">
        <v>0</v>
      </c>
      <c r="AH16" s="1">
        <v>0</v>
      </c>
      <c r="AI16" s="1">
        <v>0</v>
      </c>
      <c r="AJ16" s="63">
        <f t="shared" si="0"/>
        <v>7</v>
      </c>
      <c r="AK16" s="63">
        <f t="shared" si="1"/>
        <v>0</v>
      </c>
      <c r="AL16" s="63">
        <f t="shared" si="2"/>
        <v>2</v>
      </c>
      <c r="AM16" s="63">
        <f t="shared" si="3"/>
        <v>23</v>
      </c>
      <c r="AO16" s="64">
        <f t="shared" si="4"/>
        <v>0.77777777777777779</v>
      </c>
      <c r="AP16" s="64">
        <f t="shared" si="5"/>
        <v>0.22222222222222221</v>
      </c>
    </row>
    <row r="17" spans="1:42" x14ac:dyDescent="0.45">
      <c r="A17" t="s">
        <v>109</v>
      </c>
      <c r="B17" t="s">
        <v>50</v>
      </c>
      <c r="C17" s="21">
        <v>2</v>
      </c>
      <c r="D17" s="1">
        <v>0</v>
      </c>
      <c r="E17" s="1">
        <v>0</v>
      </c>
      <c r="F17" s="1">
        <v>0</v>
      </c>
      <c r="G17" s="1">
        <v>0</v>
      </c>
      <c r="H17" s="1">
        <v>-1</v>
      </c>
      <c r="I17" s="1">
        <v>2</v>
      </c>
      <c r="J17" s="1">
        <v>0</v>
      </c>
      <c r="K17" s="1">
        <v>2</v>
      </c>
      <c r="L17" s="1">
        <v>0</v>
      </c>
      <c r="M17" s="1">
        <v>0</v>
      </c>
      <c r="N17" s="1">
        <v>2</v>
      </c>
      <c r="O17" s="1">
        <v>0</v>
      </c>
      <c r="P17" s="1">
        <v>0</v>
      </c>
      <c r="Q17" s="1">
        <v>1</v>
      </c>
      <c r="R17" s="1">
        <v>0</v>
      </c>
      <c r="S17" s="1">
        <v>0</v>
      </c>
      <c r="T17" s="1">
        <v>0</v>
      </c>
      <c r="U17" s="1">
        <v>0</v>
      </c>
      <c r="V17" s="1">
        <v>2</v>
      </c>
      <c r="W17" s="1">
        <v>2</v>
      </c>
      <c r="X17" s="1">
        <v>0</v>
      </c>
      <c r="Y17" s="1">
        <v>2</v>
      </c>
      <c r="Z17" s="1">
        <v>0</v>
      </c>
      <c r="AA17" s="1">
        <v>0</v>
      </c>
      <c r="AB17" s="1">
        <v>2</v>
      </c>
      <c r="AC17" s="1">
        <v>0</v>
      </c>
      <c r="AD17" s="1">
        <v>0</v>
      </c>
      <c r="AE17" s="1">
        <v>0</v>
      </c>
      <c r="AF17" s="1">
        <v>0</v>
      </c>
      <c r="AG17" s="1">
        <v>0</v>
      </c>
      <c r="AH17" s="1">
        <v>2</v>
      </c>
      <c r="AI17" s="1">
        <v>0</v>
      </c>
      <c r="AJ17" s="63">
        <f t="shared" si="0"/>
        <v>8</v>
      </c>
      <c r="AK17" s="63">
        <f t="shared" si="1"/>
        <v>1</v>
      </c>
      <c r="AL17" s="63">
        <f t="shared" si="2"/>
        <v>1</v>
      </c>
      <c r="AM17" s="63">
        <f t="shared" si="3"/>
        <v>22</v>
      </c>
      <c r="AO17" s="64">
        <f t="shared" si="4"/>
        <v>0.8</v>
      </c>
      <c r="AP17" s="64">
        <f t="shared" si="5"/>
        <v>0.1</v>
      </c>
    </row>
    <row r="18" spans="1:42" x14ac:dyDescent="0.45">
      <c r="A18" t="s">
        <v>110</v>
      </c>
      <c r="B18" t="s">
        <v>51</v>
      </c>
      <c r="C18" s="21">
        <v>2</v>
      </c>
      <c r="D18" s="1">
        <v>0</v>
      </c>
      <c r="E18" s="1">
        <v>0</v>
      </c>
      <c r="F18" s="1">
        <v>0</v>
      </c>
      <c r="G18" s="1">
        <v>0</v>
      </c>
      <c r="H18" s="1">
        <v>-1</v>
      </c>
      <c r="I18" s="1">
        <v>2</v>
      </c>
      <c r="J18" s="1">
        <v>0</v>
      </c>
      <c r="K18" s="1">
        <v>2</v>
      </c>
      <c r="L18" s="1">
        <v>0</v>
      </c>
      <c r="M18" s="1">
        <v>0</v>
      </c>
      <c r="N18" s="1">
        <v>2</v>
      </c>
      <c r="O18" s="1">
        <v>0</v>
      </c>
      <c r="P18" s="1">
        <v>0</v>
      </c>
      <c r="Q18" s="1">
        <v>2</v>
      </c>
      <c r="R18" s="1">
        <v>2</v>
      </c>
      <c r="S18" s="1">
        <v>0</v>
      </c>
      <c r="T18" s="1">
        <v>0</v>
      </c>
      <c r="U18" s="1">
        <v>0</v>
      </c>
      <c r="V18" s="1">
        <v>2</v>
      </c>
      <c r="W18" s="1">
        <v>2</v>
      </c>
      <c r="X18" s="1">
        <v>0</v>
      </c>
      <c r="Y18" s="1">
        <v>2</v>
      </c>
      <c r="Z18" s="1">
        <v>2</v>
      </c>
      <c r="AA18" s="1">
        <v>0</v>
      </c>
      <c r="AB18" s="1">
        <v>2</v>
      </c>
      <c r="AC18" s="1">
        <v>0</v>
      </c>
      <c r="AD18" s="1">
        <v>0</v>
      </c>
      <c r="AE18" s="1">
        <v>0</v>
      </c>
      <c r="AF18" s="1">
        <v>0</v>
      </c>
      <c r="AG18" s="1">
        <v>0</v>
      </c>
      <c r="AH18" s="1">
        <v>2</v>
      </c>
      <c r="AI18" s="1">
        <v>0</v>
      </c>
      <c r="AJ18" s="63">
        <f t="shared" si="0"/>
        <v>11</v>
      </c>
      <c r="AK18" s="63">
        <f t="shared" si="1"/>
        <v>0</v>
      </c>
      <c r="AL18" s="63">
        <f t="shared" si="2"/>
        <v>1</v>
      </c>
      <c r="AM18" s="63">
        <f t="shared" si="3"/>
        <v>20</v>
      </c>
      <c r="AO18" s="64">
        <f t="shared" si="4"/>
        <v>0.91666666666666663</v>
      </c>
      <c r="AP18" s="64">
        <f t="shared" si="5"/>
        <v>8.3333333333333329E-2</v>
      </c>
    </row>
    <row r="19" spans="1:42" x14ac:dyDescent="0.45">
      <c r="A19" t="s">
        <v>111</v>
      </c>
      <c r="B19" t="s">
        <v>52</v>
      </c>
      <c r="C19" s="24">
        <v>1</v>
      </c>
      <c r="D19" s="1">
        <v>0</v>
      </c>
      <c r="E19" s="1">
        <v>0</v>
      </c>
      <c r="F19" s="1">
        <v>0</v>
      </c>
      <c r="G19" s="1">
        <v>0</v>
      </c>
      <c r="H19" s="1">
        <v>-1</v>
      </c>
      <c r="I19" s="1">
        <v>2</v>
      </c>
      <c r="J19" s="1">
        <v>0</v>
      </c>
      <c r="K19" s="1">
        <v>0</v>
      </c>
      <c r="L19" s="1">
        <v>0</v>
      </c>
      <c r="M19" s="1">
        <v>0</v>
      </c>
      <c r="N19" s="1">
        <v>2</v>
      </c>
      <c r="O19" s="1">
        <v>0</v>
      </c>
      <c r="P19" s="1">
        <v>0</v>
      </c>
      <c r="Q19" s="1">
        <v>-1</v>
      </c>
      <c r="R19" s="1">
        <v>2</v>
      </c>
      <c r="S19" s="1">
        <v>0</v>
      </c>
      <c r="T19" s="1">
        <v>0</v>
      </c>
      <c r="U19" s="1">
        <v>0</v>
      </c>
      <c r="V19" s="1">
        <v>2</v>
      </c>
      <c r="W19" s="1">
        <v>1</v>
      </c>
      <c r="X19" s="1">
        <v>1</v>
      </c>
      <c r="Y19" s="1">
        <v>0</v>
      </c>
      <c r="Z19" s="1">
        <v>0</v>
      </c>
      <c r="AA19" s="1">
        <v>0</v>
      </c>
      <c r="AB19" s="1">
        <v>2</v>
      </c>
      <c r="AC19" s="1">
        <v>0</v>
      </c>
      <c r="AD19" s="1">
        <v>0</v>
      </c>
      <c r="AE19" s="1">
        <v>0</v>
      </c>
      <c r="AF19" s="1">
        <v>0</v>
      </c>
      <c r="AG19" s="1">
        <v>0</v>
      </c>
      <c r="AH19" s="1">
        <v>0</v>
      </c>
      <c r="AI19" s="1">
        <v>0</v>
      </c>
      <c r="AJ19" s="63">
        <f t="shared" si="0"/>
        <v>5</v>
      </c>
      <c r="AK19" s="63">
        <f t="shared" si="1"/>
        <v>2</v>
      </c>
      <c r="AL19" s="63">
        <f>COUNTIF($D19:$AI19,-1)</f>
        <v>2</v>
      </c>
      <c r="AM19" s="63">
        <f t="shared" si="3"/>
        <v>23</v>
      </c>
      <c r="AO19" s="64">
        <f t="shared" si="4"/>
        <v>0.55555555555555558</v>
      </c>
      <c r="AP19" s="64">
        <f t="shared" si="5"/>
        <v>0.22222222222222221</v>
      </c>
    </row>
    <row r="20" spans="1:42" x14ac:dyDescent="0.45">
      <c r="A20" t="s">
        <v>53</v>
      </c>
      <c r="B20" t="s">
        <v>54</v>
      </c>
      <c r="C20" s="22">
        <v>-1</v>
      </c>
      <c r="D20" s="1">
        <v>0</v>
      </c>
      <c r="E20" s="1">
        <v>0</v>
      </c>
      <c r="F20" s="1">
        <v>-1</v>
      </c>
      <c r="G20" s="1">
        <v>0</v>
      </c>
      <c r="H20" s="1">
        <v>-1</v>
      </c>
      <c r="I20" s="1">
        <v>0</v>
      </c>
      <c r="J20" s="1">
        <v>0</v>
      </c>
      <c r="K20" s="1">
        <v>0</v>
      </c>
      <c r="L20" s="1">
        <v>0</v>
      </c>
      <c r="M20" s="1">
        <v>1</v>
      </c>
      <c r="N20" s="1">
        <v>0</v>
      </c>
      <c r="O20" s="1">
        <v>0</v>
      </c>
      <c r="P20" s="1">
        <v>-1</v>
      </c>
      <c r="Q20" s="1">
        <v>1</v>
      </c>
      <c r="R20" s="1">
        <v>-1</v>
      </c>
      <c r="S20" s="1">
        <v>0</v>
      </c>
      <c r="T20" s="1">
        <v>0</v>
      </c>
      <c r="U20" s="1">
        <v>0</v>
      </c>
      <c r="V20" s="1">
        <v>0</v>
      </c>
      <c r="W20" s="1">
        <v>0</v>
      </c>
      <c r="X20" s="1">
        <v>-1</v>
      </c>
      <c r="Y20" s="1">
        <v>0</v>
      </c>
      <c r="Z20" s="1">
        <v>0</v>
      </c>
      <c r="AA20" s="1">
        <v>0</v>
      </c>
      <c r="AB20" s="1">
        <v>0</v>
      </c>
      <c r="AC20" s="1">
        <v>-1</v>
      </c>
      <c r="AD20" s="1">
        <v>0</v>
      </c>
      <c r="AE20" s="1">
        <v>0</v>
      </c>
      <c r="AF20" s="1">
        <v>0</v>
      </c>
      <c r="AG20" s="1">
        <v>0</v>
      </c>
      <c r="AH20" s="1">
        <v>0</v>
      </c>
      <c r="AI20" s="1">
        <v>0</v>
      </c>
      <c r="AJ20" s="63">
        <f t="shared" si="0"/>
        <v>0</v>
      </c>
      <c r="AK20" s="63">
        <f t="shared" si="1"/>
        <v>2</v>
      </c>
      <c r="AL20" s="63">
        <f t="shared" si="2"/>
        <v>6</v>
      </c>
      <c r="AM20" s="63">
        <f t="shared" si="3"/>
        <v>24</v>
      </c>
      <c r="AO20" s="64">
        <f t="shared" si="4"/>
        <v>0</v>
      </c>
      <c r="AP20" s="64">
        <f t="shared" si="5"/>
        <v>0.75</v>
      </c>
    </row>
    <row r="21" spans="1:42" x14ac:dyDescent="0.45">
      <c r="A21" s="4" t="s">
        <v>55</v>
      </c>
      <c r="B21" s="4" t="s">
        <v>56</v>
      </c>
      <c r="C21" s="23">
        <v>-1</v>
      </c>
      <c r="D21" s="26">
        <v>0</v>
      </c>
      <c r="E21" s="26">
        <v>0</v>
      </c>
      <c r="F21" s="26">
        <v>-1</v>
      </c>
      <c r="G21" s="26">
        <v>0</v>
      </c>
      <c r="H21" s="26">
        <v>-1</v>
      </c>
      <c r="I21" s="26">
        <v>0</v>
      </c>
      <c r="J21" s="26">
        <v>0</v>
      </c>
      <c r="K21" s="26">
        <v>-1</v>
      </c>
      <c r="L21" s="26">
        <v>0</v>
      </c>
      <c r="M21" s="26">
        <v>0</v>
      </c>
      <c r="N21" s="26">
        <v>0</v>
      </c>
      <c r="O21" s="26">
        <v>0</v>
      </c>
      <c r="P21" s="26">
        <v>-1</v>
      </c>
      <c r="Q21" s="26">
        <v>1</v>
      </c>
      <c r="R21" s="26">
        <v>0</v>
      </c>
      <c r="S21" s="26">
        <v>0</v>
      </c>
      <c r="T21" s="26">
        <v>0</v>
      </c>
      <c r="U21" s="26">
        <v>0</v>
      </c>
      <c r="V21" s="26">
        <v>0</v>
      </c>
      <c r="W21" s="26">
        <v>0</v>
      </c>
      <c r="X21" s="26">
        <v>-1</v>
      </c>
      <c r="Y21" s="26">
        <v>0</v>
      </c>
      <c r="Z21" s="26">
        <v>0</v>
      </c>
      <c r="AA21" s="26">
        <v>0</v>
      </c>
      <c r="AB21" s="26">
        <v>0</v>
      </c>
      <c r="AC21" s="26">
        <v>-1</v>
      </c>
      <c r="AD21" s="26">
        <v>0</v>
      </c>
      <c r="AE21" s="26">
        <v>0</v>
      </c>
      <c r="AF21" s="26">
        <v>0</v>
      </c>
      <c r="AG21" s="26">
        <v>0</v>
      </c>
      <c r="AH21" s="26">
        <v>0</v>
      </c>
      <c r="AI21" s="26">
        <v>0</v>
      </c>
      <c r="AJ21" s="63">
        <f t="shared" si="0"/>
        <v>0</v>
      </c>
      <c r="AK21" s="63">
        <f t="shared" si="1"/>
        <v>1</v>
      </c>
      <c r="AL21" s="63">
        <f t="shared" si="2"/>
        <v>6</v>
      </c>
      <c r="AM21" s="63">
        <f t="shared" si="3"/>
        <v>25</v>
      </c>
      <c r="AO21" s="64">
        <f t="shared" si="4"/>
        <v>0</v>
      </c>
      <c r="AP21" s="64">
        <f t="shared" si="5"/>
        <v>0.8571428571428571</v>
      </c>
    </row>
    <row r="22" spans="1:42" x14ac:dyDescent="0.45">
      <c r="A22" t="s">
        <v>57</v>
      </c>
      <c r="B22" t="s">
        <v>58</v>
      </c>
      <c r="C22" s="21">
        <v>2</v>
      </c>
      <c r="D22" s="1">
        <v>0</v>
      </c>
      <c r="E22" s="1">
        <v>0</v>
      </c>
      <c r="F22" s="1">
        <v>0</v>
      </c>
      <c r="G22" s="1">
        <v>0</v>
      </c>
      <c r="H22" s="1">
        <v>-1</v>
      </c>
      <c r="I22" s="1">
        <v>0</v>
      </c>
      <c r="J22" s="1">
        <v>1</v>
      </c>
      <c r="K22" s="1">
        <v>0</v>
      </c>
      <c r="L22" s="1">
        <v>0</v>
      </c>
      <c r="M22" s="1">
        <v>0</v>
      </c>
      <c r="N22" s="1">
        <v>0</v>
      </c>
      <c r="O22" s="1">
        <v>-1</v>
      </c>
      <c r="P22" s="1">
        <v>0</v>
      </c>
      <c r="Q22" s="1">
        <v>2</v>
      </c>
      <c r="R22" s="1">
        <v>0</v>
      </c>
      <c r="S22" s="1">
        <v>0</v>
      </c>
      <c r="T22" s="1">
        <v>0</v>
      </c>
      <c r="U22" s="1">
        <v>0</v>
      </c>
      <c r="V22" s="1">
        <v>2</v>
      </c>
      <c r="W22" s="1">
        <v>2</v>
      </c>
      <c r="X22" s="1">
        <v>0</v>
      </c>
      <c r="Y22" s="1">
        <v>2</v>
      </c>
      <c r="Z22" s="1">
        <v>2</v>
      </c>
      <c r="AA22" s="1">
        <v>0</v>
      </c>
      <c r="AB22" s="1">
        <v>2</v>
      </c>
      <c r="AC22" s="1">
        <v>0</v>
      </c>
      <c r="AD22" s="1">
        <v>0</v>
      </c>
      <c r="AE22" s="1">
        <v>0</v>
      </c>
      <c r="AF22" s="1">
        <v>2</v>
      </c>
      <c r="AG22" s="1">
        <v>0</v>
      </c>
      <c r="AH22" s="1">
        <v>2</v>
      </c>
      <c r="AI22" s="1">
        <v>0</v>
      </c>
      <c r="AJ22" s="63">
        <f t="shared" si="0"/>
        <v>8</v>
      </c>
      <c r="AK22" s="63">
        <f t="shared" si="1"/>
        <v>1</v>
      </c>
      <c r="AL22" s="63">
        <f t="shared" si="2"/>
        <v>2</v>
      </c>
      <c r="AM22" s="63">
        <f t="shared" si="3"/>
        <v>21</v>
      </c>
      <c r="AO22" s="64">
        <f t="shared" si="4"/>
        <v>0.72727272727272729</v>
      </c>
      <c r="AP22" s="64">
        <f t="shared" si="5"/>
        <v>0.18181818181818182</v>
      </c>
    </row>
    <row r="23" spans="1:42" x14ac:dyDescent="0.45">
      <c r="A23" t="s">
        <v>59</v>
      </c>
      <c r="B23" t="s">
        <v>60</v>
      </c>
      <c r="C23" s="21">
        <v>2</v>
      </c>
      <c r="D23" s="1">
        <v>0</v>
      </c>
      <c r="E23" s="1">
        <v>0</v>
      </c>
      <c r="F23" s="1">
        <v>0</v>
      </c>
      <c r="G23" s="1">
        <v>0</v>
      </c>
      <c r="H23" s="1">
        <v>2</v>
      </c>
      <c r="I23" s="1">
        <v>0</v>
      </c>
      <c r="J23" s="1">
        <v>1</v>
      </c>
      <c r="K23" s="1">
        <v>0</v>
      </c>
      <c r="L23" s="1">
        <v>0</v>
      </c>
      <c r="M23" s="1">
        <v>0</v>
      </c>
      <c r="N23" s="1">
        <v>0</v>
      </c>
      <c r="O23" s="1">
        <v>2</v>
      </c>
      <c r="P23" s="1">
        <v>0</v>
      </c>
      <c r="Q23" s="1">
        <v>2</v>
      </c>
      <c r="R23" s="1">
        <v>2</v>
      </c>
      <c r="S23" s="1">
        <v>0</v>
      </c>
      <c r="T23" s="1">
        <v>0</v>
      </c>
      <c r="U23" s="1">
        <v>0</v>
      </c>
      <c r="V23" s="1">
        <v>2</v>
      </c>
      <c r="W23" s="1">
        <v>2</v>
      </c>
      <c r="X23" s="1">
        <v>0</v>
      </c>
      <c r="Y23" s="1">
        <v>2</v>
      </c>
      <c r="Z23" s="1">
        <v>0</v>
      </c>
      <c r="AA23" s="1">
        <v>0</v>
      </c>
      <c r="AB23" s="1">
        <v>2</v>
      </c>
      <c r="AC23" s="1">
        <v>2</v>
      </c>
      <c r="AD23" s="1">
        <v>0</v>
      </c>
      <c r="AE23" s="1">
        <v>0</v>
      </c>
      <c r="AF23" s="1">
        <v>1</v>
      </c>
      <c r="AG23" s="1">
        <v>0</v>
      </c>
      <c r="AH23" s="1">
        <v>2</v>
      </c>
      <c r="AI23" s="1">
        <v>2</v>
      </c>
      <c r="AJ23" s="63">
        <f t="shared" si="0"/>
        <v>11</v>
      </c>
      <c r="AK23" s="63">
        <f t="shared" si="1"/>
        <v>2</v>
      </c>
      <c r="AL23" s="63">
        <f t="shared" si="2"/>
        <v>0</v>
      </c>
      <c r="AM23" s="63">
        <f t="shared" si="3"/>
        <v>19</v>
      </c>
      <c r="AO23" s="64">
        <f t="shared" si="4"/>
        <v>0.84615384615384615</v>
      </c>
      <c r="AP23" s="64">
        <f t="shared" si="5"/>
        <v>0</v>
      </c>
    </row>
    <row r="24" spans="1:42" x14ac:dyDescent="0.45">
      <c r="A24" t="s">
        <v>61</v>
      </c>
      <c r="B24" t="s">
        <v>62</v>
      </c>
      <c r="C24" s="24">
        <v>1</v>
      </c>
      <c r="D24" s="1">
        <v>0</v>
      </c>
      <c r="E24" s="1">
        <v>0</v>
      </c>
      <c r="F24" s="1">
        <v>0</v>
      </c>
      <c r="G24" s="1">
        <v>0</v>
      </c>
      <c r="H24" s="1">
        <v>-1</v>
      </c>
      <c r="I24" s="1">
        <v>0</v>
      </c>
      <c r="J24" s="1">
        <v>1</v>
      </c>
      <c r="K24" s="1">
        <v>0</v>
      </c>
      <c r="L24" s="1">
        <v>0</v>
      </c>
      <c r="M24" s="1">
        <v>0</v>
      </c>
      <c r="N24" s="1">
        <v>0</v>
      </c>
      <c r="O24" s="1">
        <v>-1</v>
      </c>
      <c r="P24" s="1">
        <v>0</v>
      </c>
      <c r="Q24" s="1">
        <v>-1</v>
      </c>
      <c r="R24" s="1">
        <v>-1</v>
      </c>
      <c r="S24" s="1">
        <v>0</v>
      </c>
      <c r="T24" s="1">
        <v>0</v>
      </c>
      <c r="U24" s="1">
        <v>0</v>
      </c>
      <c r="V24" s="1">
        <v>2</v>
      </c>
      <c r="W24" s="1">
        <v>1</v>
      </c>
      <c r="X24" s="1">
        <v>0</v>
      </c>
      <c r="Y24" s="1">
        <v>0</v>
      </c>
      <c r="Z24" s="1">
        <v>0</v>
      </c>
      <c r="AA24" s="1">
        <v>0</v>
      </c>
      <c r="AB24" s="1">
        <v>-1</v>
      </c>
      <c r="AC24" s="1">
        <v>0</v>
      </c>
      <c r="AD24" s="1">
        <v>0</v>
      </c>
      <c r="AE24" s="1">
        <v>0</v>
      </c>
      <c r="AF24" s="1">
        <v>1</v>
      </c>
      <c r="AG24" s="1">
        <v>0</v>
      </c>
      <c r="AH24" s="1">
        <v>0</v>
      </c>
      <c r="AI24" s="1">
        <v>2</v>
      </c>
      <c r="AJ24" s="63">
        <f t="shared" si="0"/>
        <v>2</v>
      </c>
      <c r="AK24" s="63">
        <f t="shared" si="1"/>
        <v>3</v>
      </c>
      <c r="AL24" s="63">
        <f t="shared" si="2"/>
        <v>5</v>
      </c>
      <c r="AM24" s="63">
        <f t="shared" si="3"/>
        <v>22</v>
      </c>
      <c r="AO24" s="64">
        <f t="shared" si="4"/>
        <v>0.2</v>
      </c>
      <c r="AP24" s="64">
        <f t="shared" si="5"/>
        <v>0.5</v>
      </c>
    </row>
    <row r="25" spans="1:42" x14ac:dyDescent="0.45">
      <c r="A25" t="s">
        <v>63</v>
      </c>
      <c r="B25" t="s">
        <v>64</v>
      </c>
      <c r="C25" s="21">
        <v>2</v>
      </c>
      <c r="D25" s="1">
        <v>0</v>
      </c>
      <c r="E25" s="1">
        <v>0</v>
      </c>
      <c r="F25" s="1">
        <v>0</v>
      </c>
      <c r="G25" s="1">
        <v>0</v>
      </c>
      <c r="H25" s="1">
        <v>-1</v>
      </c>
      <c r="I25" s="1">
        <v>0</v>
      </c>
      <c r="J25" s="1">
        <v>2</v>
      </c>
      <c r="K25" s="1">
        <v>0</v>
      </c>
      <c r="L25" s="1">
        <v>0</v>
      </c>
      <c r="M25" s="1">
        <v>0</v>
      </c>
      <c r="N25" s="1">
        <v>0</v>
      </c>
      <c r="O25" s="1">
        <v>2</v>
      </c>
      <c r="P25" s="1">
        <v>1</v>
      </c>
      <c r="Q25" s="1">
        <v>1</v>
      </c>
      <c r="R25" s="1">
        <v>0</v>
      </c>
      <c r="S25" s="1">
        <v>0</v>
      </c>
      <c r="T25" s="1">
        <v>0</v>
      </c>
      <c r="U25" s="1">
        <v>2</v>
      </c>
      <c r="V25" s="1">
        <v>2</v>
      </c>
      <c r="W25" s="1">
        <v>2</v>
      </c>
      <c r="X25" s="1">
        <v>0</v>
      </c>
      <c r="Y25" s="1">
        <v>2</v>
      </c>
      <c r="Z25" s="1">
        <v>0</v>
      </c>
      <c r="AA25" s="1">
        <v>0</v>
      </c>
      <c r="AB25" s="1">
        <v>2</v>
      </c>
      <c r="AC25" s="1">
        <v>0</v>
      </c>
      <c r="AD25" s="1">
        <v>0</v>
      </c>
      <c r="AE25" s="1">
        <v>0</v>
      </c>
      <c r="AF25" s="1">
        <v>2</v>
      </c>
      <c r="AG25" s="1">
        <v>0</v>
      </c>
      <c r="AH25" s="1">
        <v>2</v>
      </c>
      <c r="AI25" s="1">
        <v>0</v>
      </c>
      <c r="AJ25" s="63">
        <f t="shared" si="0"/>
        <v>9</v>
      </c>
      <c r="AK25" s="63">
        <f t="shared" si="1"/>
        <v>2</v>
      </c>
      <c r="AL25" s="63">
        <f t="shared" si="2"/>
        <v>1</v>
      </c>
      <c r="AM25" s="63">
        <f t="shared" si="3"/>
        <v>20</v>
      </c>
      <c r="AO25" s="64">
        <f t="shared" si="4"/>
        <v>0.75</v>
      </c>
      <c r="AP25" s="64">
        <f t="shared" si="5"/>
        <v>8.3333333333333329E-2</v>
      </c>
    </row>
    <row r="26" spans="1:42" x14ac:dyDescent="0.45">
      <c r="A26" t="s">
        <v>65</v>
      </c>
      <c r="B26" t="s">
        <v>66</v>
      </c>
      <c r="C26" s="21">
        <v>2</v>
      </c>
      <c r="D26" s="1">
        <v>0</v>
      </c>
      <c r="E26" s="1">
        <v>0</v>
      </c>
      <c r="F26" s="1">
        <v>2</v>
      </c>
      <c r="G26" s="1">
        <v>0</v>
      </c>
      <c r="H26" s="1">
        <v>1</v>
      </c>
      <c r="I26" s="1">
        <v>0</v>
      </c>
      <c r="J26" s="1">
        <v>2</v>
      </c>
      <c r="K26" s="1">
        <v>0</v>
      </c>
      <c r="L26" s="1">
        <v>0</v>
      </c>
      <c r="M26" s="1">
        <v>0</v>
      </c>
      <c r="N26" s="1">
        <v>0</v>
      </c>
      <c r="O26" s="1">
        <v>1</v>
      </c>
      <c r="P26" s="1">
        <v>0</v>
      </c>
      <c r="Q26" s="1">
        <v>1</v>
      </c>
      <c r="R26" s="1">
        <v>2</v>
      </c>
      <c r="S26" s="1">
        <v>0</v>
      </c>
      <c r="T26" s="1">
        <v>0</v>
      </c>
      <c r="U26" s="1">
        <v>2</v>
      </c>
      <c r="V26" s="1">
        <v>2</v>
      </c>
      <c r="W26" s="1">
        <v>2</v>
      </c>
      <c r="X26" s="1">
        <v>-1</v>
      </c>
      <c r="Y26" s="1">
        <v>2</v>
      </c>
      <c r="Z26" s="1">
        <v>0</v>
      </c>
      <c r="AA26" s="1">
        <v>0</v>
      </c>
      <c r="AB26" s="1">
        <v>2</v>
      </c>
      <c r="AC26" s="1">
        <v>0</v>
      </c>
      <c r="AD26" s="1">
        <v>0</v>
      </c>
      <c r="AE26" s="1">
        <v>2</v>
      </c>
      <c r="AF26" s="1">
        <v>2</v>
      </c>
      <c r="AG26" s="1">
        <v>0</v>
      </c>
      <c r="AH26" s="1">
        <v>2</v>
      </c>
      <c r="AI26" s="1">
        <v>2</v>
      </c>
      <c r="AJ26" s="63">
        <f t="shared" si="0"/>
        <v>12</v>
      </c>
      <c r="AK26" s="63">
        <f t="shared" si="1"/>
        <v>3</v>
      </c>
      <c r="AL26" s="63">
        <f t="shared" si="2"/>
        <v>1</v>
      </c>
      <c r="AM26" s="63">
        <f t="shared" si="3"/>
        <v>16</v>
      </c>
      <c r="AO26" s="64">
        <f t="shared" si="4"/>
        <v>0.75</v>
      </c>
      <c r="AP26" s="64">
        <f t="shared" si="5"/>
        <v>6.25E-2</v>
      </c>
    </row>
    <row r="27" spans="1:42" x14ac:dyDescent="0.45">
      <c r="A27" t="s">
        <v>67</v>
      </c>
      <c r="B27" t="s">
        <v>68</v>
      </c>
      <c r="C27" s="22">
        <v>-1</v>
      </c>
      <c r="D27" s="1">
        <v>0</v>
      </c>
      <c r="E27" s="1">
        <v>0</v>
      </c>
      <c r="F27" s="1">
        <v>0</v>
      </c>
      <c r="G27" s="1">
        <v>0</v>
      </c>
      <c r="H27" s="1">
        <v>-1</v>
      </c>
      <c r="I27" s="1">
        <v>0</v>
      </c>
      <c r="J27" s="1">
        <v>-1</v>
      </c>
      <c r="K27" s="1">
        <v>0</v>
      </c>
      <c r="L27" s="1">
        <v>0</v>
      </c>
      <c r="M27" s="1">
        <v>0</v>
      </c>
      <c r="N27" s="1">
        <v>0</v>
      </c>
      <c r="O27" s="1">
        <v>0</v>
      </c>
      <c r="P27" s="1">
        <v>0</v>
      </c>
      <c r="Q27" s="1">
        <v>-1</v>
      </c>
      <c r="R27" s="1">
        <v>0</v>
      </c>
      <c r="S27" s="1">
        <v>0</v>
      </c>
      <c r="T27" s="1">
        <v>0</v>
      </c>
      <c r="U27" s="1">
        <v>0</v>
      </c>
      <c r="V27" s="1">
        <v>0</v>
      </c>
      <c r="W27" s="1">
        <v>0</v>
      </c>
      <c r="X27" s="1">
        <v>-1</v>
      </c>
      <c r="Y27" s="1">
        <v>0</v>
      </c>
      <c r="Z27" s="1">
        <v>0</v>
      </c>
      <c r="AA27" s="1">
        <v>0</v>
      </c>
      <c r="AB27" s="1">
        <v>-1</v>
      </c>
      <c r="AC27" s="1">
        <v>0</v>
      </c>
      <c r="AD27" s="1">
        <v>0</v>
      </c>
      <c r="AE27" s="1">
        <v>0</v>
      </c>
      <c r="AF27" s="1">
        <v>1</v>
      </c>
      <c r="AG27" s="1">
        <v>0</v>
      </c>
      <c r="AH27" s="1">
        <v>0</v>
      </c>
      <c r="AI27" s="1">
        <v>0</v>
      </c>
      <c r="AJ27" s="63">
        <f t="shared" si="0"/>
        <v>0</v>
      </c>
      <c r="AK27" s="63">
        <f t="shared" si="1"/>
        <v>1</v>
      </c>
      <c r="AL27" s="63">
        <f t="shared" si="2"/>
        <v>5</v>
      </c>
      <c r="AM27" s="63">
        <f t="shared" si="3"/>
        <v>26</v>
      </c>
      <c r="AO27" s="64">
        <f t="shared" si="4"/>
        <v>0</v>
      </c>
      <c r="AP27" s="64">
        <f t="shared" si="5"/>
        <v>0.83333333333333337</v>
      </c>
    </row>
    <row r="28" spans="1:42" x14ac:dyDescent="0.45">
      <c r="A28" t="s">
        <v>69</v>
      </c>
      <c r="B28" t="s">
        <v>70</v>
      </c>
      <c r="C28" s="22">
        <v>-1</v>
      </c>
      <c r="D28" s="1">
        <v>0</v>
      </c>
      <c r="E28" s="1">
        <v>0</v>
      </c>
      <c r="F28" s="1">
        <v>0</v>
      </c>
      <c r="G28" s="1">
        <v>0</v>
      </c>
      <c r="H28" s="1">
        <v>2</v>
      </c>
      <c r="I28" s="1">
        <v>0</v>
      </c>
      <c r="J28" s="1">
        <v>2</v>
      </c>
      <c r="K28" s="1">
        <v>0</v>
      </c>
      <c r="L28" s="1">
        <v>0</v>
      </c>
      <c r="M28" s="1">
        <v>0</v>
      </c>
      <c r="N28" s="1">
        <v>0</v>
      </c>
      <c r="O28" s="1">
        <v>0</v>
      </c>
      <c r="P28" s="1">
        <v>0</v>
      </c>
      <c r="Q28" s="1">
        <v>-1</v>
      </c>
      <c r="R28" s="1">
        <v>0</v>
      </c>
      <c r="S28" s="1">
        <v>0</v>
      </c>
      <c r="T28" s="1">
        <v>0</v>
      </c>
      <c r="U28" s="1">
        <v>0</v>
      </c>
      <c r="V28" s="1">
        <v>0</v>
      </c>
      <c r="W28" s="1">
        <v>0</v>
      </c>
      <c r="X28" s="1">
        <v>-1</v>
      </c>
      <c r="Y28" s="1">
        <v>0</v>
      </c>
      <c r="Z28" s="1">
        <v>-1</v>
      </c>
      <c r="AA28" s="1">
        <v>0</v>
      </c>
      <c r="AB28" s="1">
        <v>-1</v>
      </c>
      <c r="AC28" s="1">
        <v>0</v>
      </c>
      <c r="AD28" s="1">
        <v>0</v>
      </c>
      <c r="AE28" s="1">
        <v>0</v>
      </c>
      <c r="AF28" s="1">
        <v>1</v>
      </c>
      <c r="AG28" s="1">
        <v>0</v>
      </c>
      <c r="AH28" s="1">
        <v>0</v>
      </c>
      <c r="AI28" s="1">
        <v>0</v>
      </c>
      <c r="AJ28" s="63">
        <f t="shared" si="0"/>
        <v>2</v>
      </c>
      <c r="AK28" s="63">
        <f t="shared" si="1"/>
        <v>1</v>
      </c>
      <c r="AL28" s="63">
        <f t="shared" si="2"/>
        <v>4</v>
      </c>
      <c r="AM28" s="63">
        <f t="shared" si="3"/>
        <v>25</v>
      </c>
      <c r="AO28" s="64">
        <f>AJ28/(32-AM28)</f>
        <v>0.2857142857142857</v>
      </c>
      <c r="AP28" s="64">
        <f t="shared" si="5"/>
        <v>0.5714285714285714</v>
      </c>
    </row>
    <row r="29" spans="1:42" x14ac:dyDescent="0.45">
      <c r="A29" t="s">
        <v>71</v>
      </c>
      <c r="B29" t="s">
        <v>72</v>
      </c>
      <c r="C29" s="21">
        <v>2</v>
      </c>
      <c r="D29" s="1">
        <v>0</v>
      </c>
      <c r="E29" s="1">
        <v>0</v>
      </c>
      <c r="F29" s="1">
        <v>0</v>
      </c>
      <c r="G29" s="1">
        <v>0</v>
      </c>
      <c r="H29" s="1">
        <v>2</v>
      </c>
      <c r="I29" s="1">
        <v>0</v>
      </c>
      <c r="J29" s="1">
        <v>2</v>
      </c>
      <c r="K29" s="1">
        <v>0</v>
      </c>
      <c r="L29" s="1">
        <v>0</v>
      </c>
      <c r="M29" s="1">
        <v>0</v>
      </c>
      <c r="N29" s="1">
        <v>0</v>
      </c>
      <c r="O29" s="1">
        <v>0</v>
      </c>
      <c r="P29" s="1">
        <v>0</v>
      </c>
      <c r="Q29" s="1">
        <v>2</v>
      </c>
      <c r="R29" s="1">
        <v>0</v>
      </c>
      <c r="S29" s="1">
        <v>0</v>
      </c>
      <c r="T29" s="1">
        <v>0</v>
      </c>
      <c r="U29" s="1">
        <v>0</v>
      </c>
      <c r="V29" s="1">
        <v>2</v>
      </c>
      <c r="W29" s="1">
        <v>2</v>
      </c>
      <c r="X29" s="1">
        <v>0</v>
      </c>
      <c r="Y29" s="1">
        <v>2</v>
      </c>
      <c r="Z29" s="1">
        <v>0</v>
      </c>
      <c r="AA29" s="1">
        <v>0</v>
      </c>
      <c r="AB29" s="1">
        <v>2</v>
      </c>
      <c r="AC29" s="1">
        <v>0</v>
      </c>
      <c r="AD29" s="1">
        <v>0</v>
      </c>
      <c r="AE29" s="1">
        <v>0</v>
      </c>
      <c r="AF29" s="1">
        <v>1</v>
      </c>
      <c r="AG29" s="1">
        <v>0</v>
      </c>
      <c r="AH29" s="1">
        <v>2</v>
      </c>
      <c r="AI29" s="1">
        <v>2</v>
      </c>
      <c r="AJ29" s="63">
        <f t="shared" si="0"/>
        <v>9</v>
      </c>
      <c r="AK29" s="63">
        <f t="shared" si="1"/>
        <v>1</v>
      </c>
      <c r="AL29" s="63">
        <f t="shared" si="2"/>
        <v>0</v>
      </c>
      <c r="AM29" s="63">
        <f t="shared" si="3"/>
        <v>22</v>
      </c>
      <c r="AO29" s="64">
        <f t="shared" si="4"/>
        <v>0.9</v>
      </c>
      <c r="AP29" s="64">
        <f t="shared" si="5"/>
        <v>0</v>
      </c>
    </row>
    <row r="30" spans="1:42" x14ac:dyDescent="0.45">
      <c r="A30" t="s">
        <v>73</v>
      </c>
      <c r="B30" t="s">
        <v>74</v>
      </c>
      <c r="C30" s="22">
        <v>-1</v>
      </c>
      <c r="D30" s="1">
        <v>0</v>
      </c>
      <c r="E30" s="1">
        <v>0</v>
      </c>
      <c r="F30" s="1">
        <v>0</v>
      </c>
      <c r="G30" s="1">
        <v>0</v>
      </c>
      <c r="H30" s="1">
        <v>-1</v>
      </c>
      <c r="I30" s="1">
        <v>0</v>
      </c>
      <c r="J30" s="1">
        <v>2</v>
      </c>
      <c r="K30" s="1">
        <v>0</v>
      </c>
      <c r="L30" s="1">
        <v>0</v>
      </c>
      <c r="M30" s="1">
        <v>0</v>
      </c>
      <c r="N30" s="1">
        <v>0</v>
      </c>
      <c r="O30" s="1">
        <v>0</v>
      </c>
      <c r="P30" s="1">
        <v>0</v>
      </c>
      <c r="Q30" s="1">
        <v>1</v>
      </c>
      <c r="R30" s="1">
        <v>1</v>
      </c>
      <c r="S30" s="1">
        <v>0</v>
      </c>
      <c r="T30" s="1">
        <v>0</v>
      </c>
      <c r="U30" s="1">
        <v>0</v>
      </c>
      <c r="V30" s="1">
        <v>0</v>
      </c>
      <c r="W30" s="1">
        <v>0</v>
      </c>
      <c r="X30" s="1">
        <v>2</v>
      </c>
      <c r="Y30" s="1">
        <v>0</v>
      </c>
      <c r="Z30" s="1">
        <v>0</v>
      </c>
      <c r="AA30" s="1">
        <v>0</v>
      </c>
      <c r="AB30" s="1">
        <v>2</v>
      </c>
      <c r="AC30" s="1">
        <v>0</v>
      </c>
      <c r="AD30" s="1">
        <v>0</v>
      </c>
      <c r="AE30" s="1">
        <v>0</v>
      </c>
      <c r="AF30" s="1">
        <v>2</v>
      </c>
      <c r="AG30" s="1">
        <v>0</v>
      </c>
      <c r="AH30" s="1">
        <v>0</v>
      </c>
      <c r="AI30" s="1">
        <v>0</v>
      </c>
      <c r="AJ30" s="63">
        <f t="shared" si="0"/>
        <v>4</v>
      </c>
      <c r="AK30" s="63">
        <f t="shared" si="1"/>
        <v>2</v>
      </c>
      <c r="AL30" s="63">
        <f t="shared" si="2"/>
        <v>1</v>
      </c>
      <c r="AM30" s="63">
        <f t="shared" si="3"/>
        <v>25</v>
      </c>
      <c r="AO30" s="64">
        <f t="shared" si="4"/>
        <v>0.5714285714285714</v>
      </c>
      <c r="AP30" s="64">
        <f t="shared" si="5"/>
        <v>0.14285714285714285</v>
      </c>
    </row>
    <row r="31" spans="1:42" x14ac:dyDescent="0.45">
      <c r="A31" t="s">
        <v>75</v>
      </c>
      <c r="B31" t="s">
        <v>76</v>
      </c>
      <c r="C31" s="24">
        <v>1</v>
      </c>
      <c r="D31" s="1">
        <v>0</v>
      </c>
      <c r="E31" s="1">
        <v>0</v>
      </c>
      <c r="F31" s="1">
        <v>0</v>
      </c>
      <c r="G31" s="1">
        <v>0</v>
      </c>
      <c r="H31" s="1">
        <v>1</v>
      </c>
      <c r="I31" s="1">
        <v>0</v>
      </c>
      <c r="J31" s="1">
        <v>2</v>
      </c>
      <c r="K31" s="1">
        <v>0</v>
      </c>
      <c r="L31" s="1">
        <v>0</v>
      </c>
      <c r="M31" s="1">
        <v>0</v>
      </c>
      <c r="N31" s="1">
        <v>0</v>
      </c>
      <c r="O31" s="1">
        <v>0</v>
      </c>
      <c r="P31" s="1">
        <v>0</v>
      </c>
      <c r="Q31" s="1">
        <v>1</v>
      </c>
      <c r="R31" s="1">
        <v>0</v>
      </c>
      <c r="S31" s="1">
        <v>0</v>
      </c>
      <c r="T31" s="1">
        <v>0</v>
      </c>
      <c r="U31" s="1">
        <v>0</v>
      </c>
      <c r="V31" s="1">
        <v>2</v>
      </c>
      <c r="W31" s="1">
        <v>2</v>
      </c>
      <c r="X31" s="1">
        <v>0</v>
      </c>
      <c r="Y31" s="1">
        <v>0</v>
      </c>
      <c r="Z31" s="1">
        <v>0</v>
      </c>
      <c r="AA31" s="1">
        <v>0</v>
      </c>
      <c r="AB31" s="1">
        <v>0</v>
      </c>
      <c r="AC31" s="1">
        <v>0</v>
      </c>
      <c r="AD31" s="1">
        <v>0</v>
      </c>
      <c r="AE31" s="1">
        <v>0</v>
      </c>
      <c r="AF31" s="1">
        <v>2</v>
      </c>
      <c r="AG31" s="1">
        <v>2</v>
      </c>
      <c r="AH31" s="1">
        <v>0</v>
      </c>
      <c r="AI31" s="1">
        <v>0</v>
      </c>
      <c r="AJ31" s="63">
        <f t="shared" si="0"/>
        <v>5</v>
      </c>
      <c r="AK31" s="63">
        <f t="shared" si="1"/>
        <v>2</v>
      </c>
      <c r="AL31" s="63">
        <f t="shared" si="2"/>
        <v>0</v>
      </c>
      <c r="AM31" s="63">
        <f t="shared" si="3"/>
        <v>25</v>
      </c>
      <c r="AO31" s="64">
        <f t="shared" si="4"/>
        <v>0.7142857142857143</v>
      </c>
      <c r="AP31" s="64">
        <f t="shared" si="5"/>
        <v>0</v>
      </c>
    </row>
    <row r="32" spans="1:42" x14ac:dyDescent="0.45">
      <c r="A32" t="s">
        <v>77</v>
      </c>
      <c r="B32" t="s">
        <v>78</v>
      </c>
      <c r="C32" s="21">
        <v>2</v>
      </c>
      <c r="D32" s="1">
        <v>0</v>
      </c>
      <c r="E32" s="1">
        <v>1</v>
      </c>
      <c r="F32" s="1">
        <v>2</v>
      </c>
      <c r="G32" s="1">
        <v>0</v>
      </c>
      <c r="H32" s="1">
        <v>2</v>
      </c>
      <c r="I32" s="1">
        <v>0</v>
      </c>
      <c r="J32" s="1">
        <v>1</v>
      </c>
      <c r="K32" s="1">
        <v>0</v>
      </c>
      <c r="L32" s="1">
        <v>0</v>
      </c>
      <c r="M32" s="1">
        <v>0</v>
      </c>
      <c r="N32" s="1">
        <v>0</v>
      </c>
      <c r="O32" s="1">
        <v>0</v>
      </c>
      <c r="P32" s="1">
        <v>0</v>
      </c>
      <c r="Q32" s="1">
        <v>2</v>
      </c>
      <c r="R32" s="1">
        <v>0</v>
      </c>
      <c r="S32" s="1">
        <v>0</v>
      </c>
      <c r="T32" s="1">
        <v>0</v>
      </c>
      <c r="U32" s="1">
        <v>0</v>
      </c>
      <c r="V32" s="1">
        <v>2</v>
      </c>
      <c r="W32" s="1">
        <v>2</v>
      </c>
      <c r="X32" s="1">
        <v>2</v>
      </c>
      <c r="Y32" s="1">
        <v>2</v>
      </c>
      <c r="Z32" s="1">
        <v>0</v>
      </c>
      <c r="AA32" s="1">
        <v>0</v>
      </c>
      <c r="AB32" s="1">
        <v>0</v>
      </c>
      <c r="AC32" s="1">
        <v>0</v>
      </c>
      <c r="AD32" s="1">
        <v>0</v>
      </c>
      <c r="AE32" s="1">
        <v>2</v>
      </c>
      <c r="AF32" s="1">
        <v>1</v>
      </c>
      <c r="AG32" s="1">
        <v>0</v>
      </c>
      <c r="AH32" s="1">
        <v>2</v>
      </c>
      <c r="AI32" s="1">
        <v>2</v>
      </c>
      <c r="AJ32" s="63">
        <f t="shared" si="0"/>
        <v>10</v>
      </c>
      <c r="AK32" s="63">
        <f t="shared" si="1"/>
        <v>3</v>
      </c>
      <c r="AL32" s="63">
        <f t="shared" si="2"/>
        <v>0</v>
      </c>
      <c r="AM32" s="63">
        <f t="shared" si="3"/>
        <v>19</v>
      </c>
      <c r="AO32" s="64">
        <f t="shared" si="4"/>
        <v>0.76923076923076927</v>
      </c>
      <c r="AP32" s="64">
        <f t="shared" si="5"/>
        <v>0</v>
      </c>
    </row>
    <row r="33" spans="1:42" x14ac:dyDescent="0.45">
      <c r="A33" t="s">
        <v>79</v>
      </c>
      <c r="B33" t="s">
        <v>80</v>
      </c>
      <c r="C33" s="24">
        <v>1</v>
      </c>
      <c r="D33" s="1">
        <v>0</v>
      </c>
      <c r="E33" s="1">
        <v>1</v>
      </c>
      <c r="F33" s="1">
        <v>0</v>
      </c>
      <c r="G33" s="1">
        <v>0</v>
      </c>
      <c r="H33" s="1">
        <v>-1</v>
      </c>
      <c r="I33" s="1">
        <v>0</v>
      </c>
      <c r="J33" s="1">
        <v>-1</v>
      </c>
      <c r="K33" s="1">
        <v>0</v>
      </c>
      <c r="L33" s="1">
        <v>0</v>
      </c>
      <c r="M33" s="1">
        <v>0</v>
      </c>
      <c r="N33" s="1">
        <v>0</v>
      </c>
      <c r="O33" s="1">
        <v>0</v>
      </c>
      <c r="P33" s="1">
        <v>0</v>
      </c>
      <c r="Q33" s="1">
        <v>1</v>
      </c>
      <c r="R33" s="1">
        <v>0</v>
      </c>
      <c r="S33" s="1">
        <v>0</v>
      </c>
      <c r="T33" s="1">
        <v>0</v>
      </c>
      <c r="U33" s="1">
        <v>0</v>
      </c>
      <c r="V33" s="1">
        <v>2</v>
      </c>
      <c r="W33" s="1">
        <v>1</v>
      </c>
      <c r="X33" s="1">
        <v>0</v>
      </c>
      <c r="Y33" s="1">
        <v>0</v>
      </c>
      <c r="Z33" s="1">
        <v>0</v>
      </c>
      <c r="AA33" s="1">
        <v>0</v>
      </c>
      <c r="AB33" s="1">
        <v>0</v>
      </c>
      <c r="AC33" s="1">
        <v>0</v>
      </c>
      <c r="AD33" s="1">
        <v>0</v>
      </c>
      <c r="AE33" s="1">
        <v>0</v>
      </c>
      <c r="AF33" s="1">
        <v>1</v>
      </c>
      <c r="AG33" s="1">
        <v>-1</v>
      </c>
      <c r="AH33" s="1">
        <v>0</v>
      </c>
      <c r="AI33" s="1">
        <v>1</v>
      </c>
      <c r="AJ33" s="63">
        <f t="shared" si="0"/>
        <v>1</v>
      </c>
      <c r="AK33" s="63">
        <f t="shared" si="1"/>
        <v>5</v>
      </c>
      <c r="AL33" s="63">
        <f t="shared" si="2"/>
        <v>3</v>
      </c>
      <c r="AM33" s="63">
        <f t="shared" si="3"/>
        <v>23</v>
      </c>
      <c r="AO33" s="64">
        <f t="shared" si="4"/>
        <v>0.1111111111111111</v>
      </c>
      <c r="AP33" s="64">
        <f t="shared" si="5"/>
        <v>0.33333333333333331</v>
      </c>
    </row>
    <row r="34" spans="1:42" x14ac:dyDescent="0.45">
      <c r="A34" t="s">
        <v>81</v>
      </c>
      <c r="B34" t="s">
        <v>82</v>
      </c>
      <c r="C34" s="21">
        <v>2</v>
      </c>
      <c r="D34" s="1">
        <v>0</v>
      </c>
      <c r="E34" s="1">
        <v>0</v>
      </c>
      <c r="F34" s="1">
        <v>0</v>
      </c>
      <c r="G34" s="1">
        <v>0</v>
      </c>
      <c r="H34" s="1">
        <v>-1</v>
      </c>
      <c r="I34" s="1">
        <v>0</v>
      </c>
      <c r="J34" s="1">
        <v>2</v>
      </c>
      <c r="K34" s="1">
        <v>2</v>
      </c>
      <c r="L34" s="1">
        <v>0</v>
      </c>
      <c r="M34" s="1">
        <v>0</v>
      </c>
      <c r="N34" s="1">
        <v>0</v>
      </c>
      <c r="O34" s="1">
        <v>0</v>
      </c>
      <c r="P34" s="1">
        <v>0</v>
      </c>
      <c r="Q34" s="1">
        <v>2</v>
      </c>
      <c r="R34" s="1">
        <v>0</v>
      </c>
      <c r="S34" s="1">
        <v>0</v>
      </c>
      <c r="T34" s="1">
        <v>0</v>
      </c>
      <c r="U34" s="1">
        <v>0</v>
      </c>
      <c r="V34" s="1">
        <v>2</v>
      </c>
      <c r="W34" s="1">
        <v>2</v>
      </c>
      <c r="X34" s="1">
        <v>-1</v>
      </c>
      <c r="Y34" s="1">
        <v>2</v>
      </c>
      <c r="Z34" s="1">
        <v>2</v>
      </c>
      <c r="AA34" s="1">
        <v>0</v>
      </c>
      <c r="AB34" s="1">
        <v>0</v>
      </c>
      <c r="AC34" s="1">
        <v>0</v>
      </c>
      <c r="AD34" s="1">
        <v>0</v>
      </c>
      <c r="AE34" s="1">
        <v>2</v>
      </c>
      <c r="AF34" s="1">
        <v>0</v>
      </c>
      <c r="AG34" s="1">
        <v>0</v>
      </c>
      <c r="AH34" s="1">
        <v>2</v>
      </c>
      <c r="AI34" s="1">
        <v>0</v>
      </c>
      <c r="AJ34" s="63">
        <f t="shared" si="0"/>
        <v>9</v>
      </c>
      <c r="AK34" s="63">
        <f t="shared" si="1"/>
        <v>0</v>
      </c>
      <c r="AL34" s="63">
        <f t="shared" si="2"/>
        <v>2</v>
      </c>
      <c r="AM34" s="63">
        <f t="shared" si="3"/>
        <v>21</v>
      </c>
      <c r="AO34" s="64">
        <f t="shared" si="4"/>
        <v>0.81818181818181823</v>
      </c>
      <c r="AP34" s="64">
        <f t="shared" si="5"/>
        <v>0.18181818181818182</v>
      </c>
    </row>
    <row r="35" spans="1:42" x14ac:dyDescent="0.45">
      <c r="A35" s="4" t="s">
        <v>83</v>
      </c>
      <c r="B35" s="4" t="s">
        <v>84</v>
      </c>
      <c r="C35" s="25">
        <v>2</v>
      </c>
      <c r="D35" s="26">
        <v>0</v>
      </c>
      <c r="E35" s="26">
        <v>0</v>
      </c>
      <c r="F35" s="26">
        <v>0</v>
      </c>
      <c r="G35" s="26">
        <v>0</v>
      </c>
      <c r="H35" s="26">
        <v>-1</v>
      </c>
      <c r="I35" s="26">
        <v>0</v>
      </c>
      <c r="J35" s="26">
        <v>2</v>
      </c>
      <c r="K35" s="26">
        <v>2</v>
      </c>
      <c r="L35" s="26">
        <v>0</v>
      </c>
      <c r="M35" s="26">
        <v>0</v>
      </c>
      <c r="N35" s="26">
        <v>0</v>
      </c>
      <c r="O35" s="26">
        <v>2</v>
      </c>
      <c r="P35" s="26">
        <v>0</v>
      </c>
      <c r="Q35" s="26">
        <v>2</v>
      </c>
      <c r="R35" s="26">
        <v>2</v>
      </c>
      <c r="S35" s="26">
        <v>0</v>
      </c>
      <c r="T35" s="26">
        <v>0</v>
      </c>
      <c r="U35" s="26">
        <v>0</v>
      </c>
      <c r="V35" s="26">
        <v>2</v>
      </c>
      <c r="W35" s="26">
        <v>2</v>
      </c>
      <c r="X35" s="26">
        <v>-1</v>
      </c>
      <c r="Y35" s="26">
        <v>2</v>
      </c>
      <c r="Z35" s="26">
        <v>2</v>
      </c>
      <c r="AA35" s="26">
        <v>0</v>
      </c>
      <c r="AB35" s="26">
        <v>0</v>
      </c>
      <c r="AC35" s="26">
        <v>0</v>
      </c>
      <c r="AD35" s="26">
        <v>0</v>
      </c>
      <c r="AE35" s="26">
        <v>2</v>
      </c>
      <c r="AF35" s="26">
        <v>2</v>
      </c>
      <c r="AG35" s="26">
        <v>0</v>
      </c>
      <c r="AH35" s="26">
        <v>2</v>
      </c>
      <c r="AI35" s="26">
        <v>0</v>
      </c>
      <c r="AJ35" s="63">
        <f t="shared" si="0"/>
        <v>12</v>
      </c>
      <c r="AK35" s="63">
        <f t="shared" si="1"/>
        <v>0</v>
      </c>
      <c r="AL35" s="63">
        <f t="shared" si="2"/>
        <v>2</v>
      </c>
      <c r="AM35" s="63">
        <f t="shared" si="3"/>
        <v>18</v>
      </c>
      <c r="AO35" s="64">
        <f t="shared" si="4"/>
        <v>0.8571428571428571</v>
      </c>
      <c r="AP35" s="64">
        <f t="shared" si="5"/>
        <v>0.14285714285714285</v>
      </c>
    </row>
    <row r="36" spans="1:42" x14ac:dyDescent="0.45">
      <c r="A36" t="s">
        <v>85</v>
      </c>
      <c r="B36" t="s">
        <v>86</v>
      </c>
      <c r="C36" s="21">
        <v>2</v>
      </c>
      <c r="D36" s="1">
        <v>0</v>
      </c>
      <c r="E36" s="1">
        <v>0</v>
      </c>
      <c r="F36" s="1">
        <v>0</v>
      </c>
      <c r="G36" s="1">
        <v>0</v>
      </c>
      <c r="H36" s="1">
        <v>0</v>
      </c>
      <c r="I36" s="1">
        <v>2</v>
      </c>
      <c r="J36" s="1">
        <v>0</v>
      </c>
      <c r="K36" s="1">
        <v>0</v>
      </c>
      <c r="L36" s="1">
        <v>0</v>
      </c>
      <c r="M36" s="1">
        <v>0</v>
      </c>
      <c r="N36" s="1">
        <v>2</v>
      </c>
      <c r="O36" s="1">
        <v>0</v>
      </c>
      <c r="P36" s="1">
        <v>0</v>
      </c>
      <c r="Q36" s="1">
        <v>2</v>
      </c>
      <c r="R36" s="1">
        <v>0</v>
      </c>
      <c r="S36" s="1">
        <v>0</v>
      </c>
      <c r="T36" s="1">
        <v>0</v>
      </c>
      <c r="U36" s="1">
        <v>0</v>
      </c>
      <c r="V36" s="1">
        <v>2</v>
      </c>
      <c r="W36" s="1">
        <v>2</v>
      </c>
      <c r="X36" s="1">
        <v>1</v>
      </c>
      <c r="Y36" s="1">
        <v>0</v>
      </c>
      <c r="Z36" s="1">
        <v>0</v>
      </c>
      <c r="AA36" s="1">
        <v>0</v>
      </c>
      <c r="AB36" s="1">
        <v>2</v>
      </c>
      <c r="AC36" s="1">
        <v>0</v>
      </c>
      <c r="AD36" s="1">
        <v>0</v>
      </c>
      <c r="AE36" s="1">
        <v>0</v>
      </c>
      <c r="AF36" s="1">
        <v>0</v>
      </c>
      <c r="AG36" s="1">
        <v>2</v>
      </c>
      <c r="AH36" s="1">
        <v>2</v>
      </c>
      <c r="AI36" s="1">
        <v>0</v>
      </c>
      <c r="AJ36" s="63">
        <f t="shared" si="0"/>
        <v>8</v>
      </c>
      <c r="AK36" s="63">
        <f t="shared" si="1"/>
        <v>1</v>
      </c>
      <c r="AL36" s="63">
        <f t="shared" si="2"/>
        <v>0</v>
      </c>
      <c r="AM36" s="63">
        <f t="shared" si="3"/>
        <v>23</v>
      </c>
      <c r="AO36" s="64">
        <f t="shared" si="4"/>
        <v>0.88888888888888884</v>
      </c>
      <c r="AP36" s="64">
        <f t="shared" si="5"/>
        <v>0</v>
      </c>
    </row>
    <row r="37" spans="1:42" s="30" customFormat="1" x14ac:dyDescent="0.45">
      <c r="A37" s="5" t="s">
        <v>87</v>
      </c>
      <c r="B37" s="5" t="s">
        <v>41</v>
      </c>
      <c r="C37" s="5"/>
      <c r="J37" s="5"/>
      <c r="K37" s="5"/>
      <c r="L37" s="5"/>
      <c r="N37" s="5"/>
      <c r="O37" s="5"/>
      <c r="P37" s="5"/>
      <c r="R37" s="5"/>
      <c r="S37" s="5"/>
      <c r="V37" s="5"/>
      <c r="W37" s="5"/>
      <c r="X37" s="5"/>
      <c r="Y37" s="5"/>
      <c r="Z37" s="5"/>
      <c r="AA37" s="5"/>
      <c r="AB37" s="5"/>
      <c r="AC37" s="5"/>
      <c r="AG37" s="5"/>
    </row>
    <row r="38" spans="1:42" s="30" customFormat="1" x14ac:dyDescent="0.45">
      <c r="A38" s="5" t="s">
        <v>88</v>
      </c>
      <c r="B38" s="5" t="s">
        <v>50</v>
      </c>
      <c r="C38" s="5"/>
      <c r="J38" s="5"/>
      <c r="K38" s="5"/>
      <c r="L38" s="5"/>
      <c r="N38" s="5"/>
      <c r="O38" s="5"/>
      <c r="P38" s="5"/>
      <c r="R38" s="5"/>
      <c r="S38" s="5"/>
      <c r="V38" s="5"/>
      <c r="W38" s="5"/>
      <c r="X38" s="5"/>
      <c r="Y38" s="5"/>
      <c r="Z38" s="5"/>
      <c r="AA38" s="5"/>
      <c r="AB38" s="5"/>
      <c r="AC38" s="5"/>
      <c r="AG38" s="5"/>
    </row>
    <row r="39" spans="1:42" s="30" customFormat="1" x14ac:dyDescent="0.45">
      <c r="A39" s="5" t="s">
        <v>89</v>
      </c>
      <c r="B39" s="5" t="s">
        <v>90</v>
      </c>
      <c r="C39" s="5"/>
      <c r="J39" s="5"/>
      <c r="K39" s="5"/>
      <c r="L39" s="5"/>
      <c r="N39" s="5"/>
      <c r="O39" s="5"/>
      <c r="P39" s="5"/>
      <c r="R39" s="5"/>
      <c r="S39" s="5"/>
      <c r="V39" s="5"/>
      <c r="W39" s="5"/>
      <c r="X39" s="5"/>
      <c r="Y39" s="5"/>
      <c r="Z39" s="5"/>
      <c r="AA39" s="5"/>
      <c r="AB39" s="5"/>
      <c r="AC39" s="5"/>
      <c r="AG39" s="5"/>
    </row>
    <row r="40" spans="1:42" s="30" customFormat="1" x14ac:dyDescent="0.45">
      <c r="A40" s="5" t="s">
        <v>91</v>
      </c>
      <c r="B40" s="5" t="s">
        <v>52</v>
      </c>
      <c r="C40" s="5"/>
      <c r="J40" s="5"/>
      <c r="K40" s="5"/>
      <c r="L40" s="5"/>
      <c r="N40" s="5"/>
      <c r="O40" s="5"/>
      <c r="P40" s="5"/>
      <c r="R40" s="5"/>
      <c r="S40" s="5"/>
      <c r="V40" s="5"/>
      <c r="W40" s="5"/>
      <c r="X40" s="5"/>
      <c r="Y40" s="5"/>
      <c r="Z40" s="5"/>
      <c r="AA40" s="5"/>
      <c r="AB40" s="5"/>
      <c r="AC40" s="5"/>
      <c r="AG40" s="5"/>
    </row>
    <row r="41" spans="1:42" x14ac:dyDescent="0.45">
      <c r="A41" t="s">
        <v>92</v>
      </c>
      <c r="B41" t="s">
        <v>93</v>
      </c>
      <c r="C41" s="22">
        <v>-1</v>
      </c>
      <c r="D41" s="1">
        <v>1</v>
      </c>
      <c r="E41" s="1">
        <v>0</v>
      </c>
      <c r="F41" s="1">
        <v>-1</v>
      </c>
      <c r="G41" s="1">
        <v>0</v>
      </c>
      <c r="H41" s="1">
        <v>-1</v>
      </c>
      <c r="I41" s="1">
        <v>1</v>
      </c>
      <c r="J41" s="1">
        <v>0</v>
      </c>
      <c r="K41" s="1">
        <v>-1</v>
      </c>
      <c r="L41" s="1">
        <v>2</v>
      </c>
      <c r="M41" s="1">
        <v>-1</v>
      </c>
      <c r="N41" s="1">
        <v>0</v>
      </c>
      <c r="O41" s="1">
        <v>0</v>
      </c>
      <c r="P41" s="1">
        <v>0</v>
      </c>
      <c r="Q41" s="1">
        <v>-1</v>
      </c>
      <c r="R41" s="1">
        <v>2</v>
      </c>
      <c r="S41" s="1">
        <v>0</v>
      </c>
      <c r="T41" s="1">
        <v>0</v>
      </c>
      <c r="U41" s="1">
        <v>0</v>
      </c>
      <c r="V41" s="1">
        <v>0</v>
      </c>
      <c r="W41" s="1">
        <v>0</v>
      </c>
      <c r="X41" s="1">
        <v>-1</v>
      </c>
      <c r="Y41" s="1">
        <v>0</v>
      </c>
      <c r="Z41" s="1">
        <v>-1</v>
      </c>
      <c r="AA41" s="1">
        <v>0</v>
      </c>
      <c r="AB41" s="1">
        <v>-1</v>
      </c>
      <c r="AC41" s="1">
        <v>0</v>
      </c>
      <c r="AD41" s="1">
        <v>0</v>
      </c>
      <c r="AE41" s="1">
        <v>0</v>
      </c>
      <c r="AF41" s="1">
        <v>0</v>
      </c>
      <c r="AG41" s="1">
        <v>0</v>
      </c>
      <c r="AH41" s="1">
        <v>0</v>
      </c>
      <c r="AI41" s="1">
        <v>0</v>
      </c>
      <c r="AJ41" s="63">
        <f t="shared" si="0"/>
        <v>2</v>
      </c>
      <c r="AK41" s="63">
        <f t="shared" si="1"/>
        <v>2</v>
      </c>
      <c r="AL41" s="63">
        <f t="shared" si="2"/>
        <v>8</v>
      </c>
      <c r="AM41" s="63">
        <f t="shared" si="3"/>
        <v>20</v>
      </c>
      <c r="AO41" s="64">
        <f t="shared" ref="AO41:AO48" si="6">AJ41/(32-AM41)</f>
        <v>0.16666666666666666</v>
      </c>
      <c r="AP41" s="64">
        <f t="shared" ref="AP41:AP48" si="7">AL41/(32-AM41)</f>
        <v>0.66666666666666663</v>
      </c>
    </row>
    <row r="42" spans="1:42" x14ac:dyDescent="0.45">
      <c r="A42" t="s">
        <v>94</v>
      </c>
      <c r="B42" t="s">
        <v>95</v>
      </c>
      <c r="C42" s="24">
        <v>1</v>
      </c>
      <c r="D42" s="1">
        <v>1</v>
      </c>
      <c r="E42" s="1">
        <v>0</v>
      </c>
      <c r="F42" s="1">
        <v>-1</v>
      </c>
      <c r="G42" s="1">
        <v>0</v>
      </c>
      <c r="H42" s="1">
        <v>1</v>
      </c>
      <c r="I42" s="1">
        <v>1</v>
      </c>
      <c r="J42" s="1">
        <v>0</v>
      </c>
      <c r="K42" s="1">
        <v>-1</v>
      </c>
      <c r="L42" s="1">
        <v>2</v>
      </c>
      <c r="M42" s="1">
        <v>1</v>
      </c>
      <c r="N42" s="1">
        <v>-1</v>
      </c>
      <c r="O42" s="1">
        <v>0</v>
      </c>
      <c r="P42" s="1">
        <v>0</v>
      </c>
      <c r="Q42" s="1">
        <v>-1</v>
      </c>
      <c r="R42" s="1">
        <v>2</v>
      </c>
      <c r="S42" s="1">
        <v>0</v>
      </c>
      <c r="T42" s="1">
        <v>0</v>
      </c>
      <c r="U42" s="1">
        <v>0</v>
      </c>
      <c r="V42" s="1">
        <v>-1</v>
      </c>
      <c r="W42" s="1">
        <v>1</v>
      </c>
      <c r="X42" s="1">
        <v>0</v>
      </c>
      <c r="Y42" s="1">
        <v>-1</v>
      </c>
      <c r="Z42" s="1">
        <v>-1</v>
      </c>
      <c r="AA42" s="1">
        <v>0</v>
      </c>
      <c r="AB42" s="1">
        <v>-1</v>
      </c>
      <c r="AC42" s="1">
        <v>0</v>
      </c>
      <c r="AD42" s="1">
        <v>2</v>
      </c>
      <c r="AE42" s="1">
        <v>0</v>
      </c>
      <c r="AF42" s="1">
        <v>0</v>
      </c>
      <c r="AG42" s="1">
        <v>0</v>
      </c>
      <c r="AH42" s="1">
        <v>2</v>
      </c>
      <c r="AI42" s="1">
        <v>0</v>
      </c>
      <c r="AJ42" s="63">
        <f t="shared" si="0"/>
        <v>4</v>
      </c>
      <c r="AK42" s="63">
        <f t="shared" si="1"/>
        <v>5</v>
      </c>
      <c r="AL42" s="63">
        <f t="shared" si="2"/>
        <v>8</v>
      </c>
      <c r="AM42" s="63">
        <f t="shared" si="3"/>
        <v>15</v>
      </c>
      <c r="AO42" s="64">
        <f t="shared" si="6"/>
        <v>0.23529411764705882</v>
      </c>
      <c r="AP42" s="64">
        <f t="shared" si="7"/>
        <v>0.47058823529411764</v>
      </c>
    </row>
    <row r="43" spans="1:42" x14ac:dyDescent="0.45">
      <c r="A43" s="4" t="s">
        <v>96</v>
      </c>
      <c r="B43" s="4" t="s">
        <v>97</v>
      </c>
      <c r="C43" s="23">
        <v>-1</v>
      </c>
      <c r="D43" s="26">
        <v>0</v>
      </c>
      <c r="E43" s="26">
        <v>0</v>
      </c>
      <c r="F43" s="26">
        <v>0</v>
      </c>
      <c r="G43" s="26">
        <v>0</v>
      </c>
      <c r="H43" s="26">
        <v>-1</v>
      </c>
      <c r="I43" s="26">
        <v>0</v>
      </c>
      <c r="J43" s="26">
        <v>0</v>
      </c>
      <c r="K43" s="26">
        <v>0</v>
      </c>
      <c r="L43" s="26">
        <v>0</v>
      </c>
      <c r="M43" s="26">
        <v>0</v>
      </c>
      <c r="N43" s="26">
        <v>0</v>
      </c>
      <c r="O43" s="26">
        <v>0</v>
      </c>
      <c r="P43" s="26">
        <v>0</v>
      </c>
      <c r="Q43" s="26">
        <v>-1</v>
      </c>
      <c r="R43" s="26">
        <v>0</v>
      </c>
      <c r="S43" s="26">
        <v>0</v>
      </c>
      <c r="T43" s="26">
        <v>0</v>
      </c>
      <c r="U43" s="26">
        <v>0</v>
      </c>
      <c r="V43" s="26">
        <v>0</v>
      </c>
      <c r="W43" s="26">
        <v>0</v>
      </c>
      <c r="X43" s="26">
        <v>-1</v>
      </c>
      <c r="Y43" s="26">
        <v>0</v>
      </c>
      <c r="Z43" s="26">
        <v>0</v>
      </c>
      <c r="AA43" s="26">
        <v>0</v>
      </c>
      <c r="AB43" s="26">
        <v>0</v>
      </c>
      <c r="AC43" s="26">
        <v>0</v>
      </c>
      <c r="AD43" s="26">
        <v>0</v>
      </c>
      <c r="AE43" s="26">
        <v>0</v>
      </c>
      <c r="AF43" s="26">
        <v>0</v>
      </c>
      <c r="AG43" s="26">
        <v>0</v>
      </c>
      <c r="AH43" s="26">
        <v>0</v>
      </c>
      <c r="AI43" s="26">
        <v>0</v>
      </c>
      <c r="AJ43" s="63">
        <f t="shared" si="0"/>
        <v>0</v>
      </c>
      <c r="AK43" s="63">
        <f t="shared" si="1"/>
        <v>0</v>
      </c>
      <c r="AL43" s="63">
        <f t="shared" si="2"/>
        <v>3</v>
      </c>
      <c r="AM43" s="63">
        <f t="shared" si="3"/>
        <v>29</v>
      </c>
      <c r="AO43" s="64">
        <f t="shared" si="6"/>
        <v>0</v>
      </c>
      <c r="AP43" s="64">
        <f t="shared" si="7"/>
        <v>1</v>
      </c>
    </row>
    <row r="44" spans="1:42" x14ac:dyDescent="0.45">
      <c r="A44" t="s">
        <v>98</v>
      </c>
      <c r="B44" t="s">
        <v>99</v>
      </c>
      <c r="C44" s="21">
        <v>2</v>
      </c>
      <c r="D44" s="1">
        <v>0</v>
      </c>
      <c r="E44" s="1">
        <v>0</v>
      </c>
      <c r="F44" s="1">
        <v>0</v>
      </c>
      <c r="G44" s="1">
        <v>0</v>
      </c>
      <c r="H44" s="1">
        <v>0</v>
      </c>
      <c r="I44" s="1">
        <v>0</v>
      </c>
      <c r="J44" s="1">
        <v>0</v>
      </c>
      <c r="K44" s="1">
        <v>0</v>
      </c>
      <c r="L44" s="1">
        <v>0</v>
      </c>
      <c r="M44" s="1">
        <v>0</v>
      </c>
      <c r="N44" s="1">
        <v>2</v>
      </c>
      <c r="O44" s="1">
        <v>0</v>
      </c>
      <c r="P44" s="1">
        <v>0</v>
      </c>
      <c r="Q44" s="1">
        <v>2</v>
      </c>
      <c r="R44" s="1">
        <v>1</v>
      </c>
      <c r="S44" s="1">
        <v>0</v>
      </c>
      <c r="T44" s="1">
        <v>0</v>
      </c>
      <c r="U44" s="1">
        <v>0</v>
      </c>
      <c r="V44" s="1">
        <v>2</v>
      </c>
      <c r="W44" s="1">
        <v>2</v>
      </c>
      <c r="X44" s="1">
        <v>-1</v>
      </c>
      <c r="Y44" s="1">
        <v>2</v>
      </c>
      <c r="Z44" s="1">
        <v>2</v>
      </c>
      <c r="AA44" s="1">
        <v>0</v>
      </c>
      <c r="AB44" s="1">
        <v>2</v>
      </c>
      <c r="AC44" s="1">
        <v>0</v>
      </c>
      <c r="AD44" s="1">
        <v>0</v>
      </c>
      <c r="AE44" s="1">
        <v>0</v>
      </c>
      <c r="AF44" s="1">
        <v>2</v>
      </c>
      <c r="AG44" s="1">
        <v>0</v>
      </c>
      <c r="AH44" s="1">
        <v>2</v>
      </c>
      <c r="AI44" s="1">
        <v>0</v>
      </c>
      <c r="AJ44" s="63">
        <f t="shared" si="0"/>
        <v>9</v>
      </c>
      <c r="AK44" s="63">
        <f t="shared" si="1"/>
        <v>1</v>
      </c>
      <c r="AL44" s="63">
        <f t="shared" si="2"/>
        <v>1</v>
      </c>
      <c r="AM44" s="63">
        <f t="shared" si="3"/>
        <v>21</v>
      </c>
      <c r="AO44" s="64">
        <f t="shared" si="6"/>
        <v>0.81818181818181823</v>
      </c>
      <c r="AP44" s="64">
        <f t="shared" si="7"/>
        <v>9.0909090909090912E-2</v>
      </c>
    </row>
    <row r="45" spans="1:42" x14ac:dyDescent="0.45">
      <c r="A45" t="s">
        <v>100</v>
      </c>
      <c r="B45" t="s">
        <v>101</v>
      </c>
      <c r="C45" s="21">
        <v>2</v>
      </c>
      <c r="D45" s="1">
        <v>0</v>
      </c>
      <c r="E45" s="1">
        <v>0</v>
      </c>
      <c r="F45" s="1">
        <v>0</v>
      </c>
      <c r="G45" s="1">
        <v>0</v>
      </c>
      <c r="H45" s="1">
        <v>0</v>
      </c>
      <c r="I45" s="1">
        <v>0</v>
      </c>
      <c r="J45" s="1">
        <v>0</v>
      </c>
      <c r="K45" s="1">
        <v>0</v>
      </c>
      <c r="L45" s="1">
        <v>0</v>
      </c>
      <c r="M45" s="1">
        <v>0</v>
      </c>
      <c r="N45" s="1">
        <v>2</v>
      </c>
      <c r="O45" s="1">
        <v>0</v>
      </c>
      <c r="P45" s="1">
        <v>0</v>
      </c>
      <c r="Q45" s="1">
        <v>2</v>
      </c>
      <c r="R45" s="1">
        <v>0</v>
      </c>
      <c r="S45" s="1">
        <v>0</v>
      </c>
      <c r="T45" s="1">
        <v>0</v>
      </c>
      <c r="U45" s="1">
        <v>0</v>
      </c>
      <c r="V45" s="1">
        <v>2</v>
      </c>
      <c r="W45" s="1">
        <v>2</v>
      </c>
      <c r="X45" s="1">
        <v>-1</v>
      </c>
      <c r="Y45" s="1">
        <v>2</v>
      </c>
      <c r="Z45" s="1">
        <v>2</v>
      </c>
      <c r="AA45" s="1">
        <v>0</v>
      </c>
      <c r="AB45" s="1">
        <v>2</v>
      </c>
      <c r="AC45" s="1">
        <v>0</v>
      </c>
      <c r="AD45" s="1">
        <v>0</v>
      </c>
      <c r="AE45" s="1">
        <v>0</v>
      </c>
      <c r="AF45" s="1">
        <v>1</v>
      </c>
      <c r="AG45" s="1">
        <v>0</v>
      </c>
      <c r="AH45" s="1">
        <v>2</v>
      </c>
      <c r="AI45" s="1">
        <v>0</v>
      </c>
      <c r="AJ45" s="63">
        <f t="shared" si="0"/>
        <v>8</v>
      </c>
      <c r="AK45" s="63">
        <f t="shared" si="1"/>
        <v>1</v>
      </c>
      <c r="AL45" s="63">
        <f t="shared" si="2"/>
        <v>1</v>
      </c>
      <c r="AM45" s="63">
        <f>COUNTIF($D45:$AI45,0)</f>
        <v>22</v>
      </c>
      <c r="AO45" s="64">
        <f t="shared" si="6"/>
        <v>0.8</v>
      </c>
      <c r="AP45" s="64">
        <f t="shared" si="7"/>
        <v>0.1</v>
      </c>
    </row>
    <row r="46" spans="1:42" x14ac:dyDescent="0.45">
      <c r="A46" t="s">
        <v>102</v>
      </c>
      <c r="B46" t="s">
        <v>103</v>
      </c>
      <c r="C46" s="21">
        <v>2</v>
      </c>
      <c r="D46" s="1">
        <v>0</v>
      </c>
      <c r="E46" s="1">
        <v>0</v>
      </c>
      <c r="F46" s="1">
        <v>0</v>
      </c>
      <c r="G46" s="1">
        <v>0</v>
      </c>
      <c r="H46" s="1">
        <v>0</v>
      </c>
      <c r="I46" s="1">
        <v>0</v>
      </c>
      <c r="J46" s="1">
        <v>0</v>
      </c>
      <c r="K46" s="1">
        <v>0</v>
      </c>
      <c r="L46" s="1">
        <v>0</v>
      </c>
      <c r="M46" s="1">
        <v>0</v>
      </c>
      <c r="N46" s="1">
        <v>2</v>
      </c>
      <c r="O46" s="1">
        <v>0</v>
      </c>
      <c r="P46" s="1">
        <v>0</v>
      </c>
      <c r="Q46" s="1">
        <v>2</v>
      </c>
      <c r="R46" s="1">
        <v>0</v>
      </c>
      <c r="S46" s="1">
        <v>0</v>
      </c>
      <c r="T46" s="1">
        <v>0</v>
      </c>
      <c r="U46" s="1">
        <v>0</v>
      </c>
      <c r="V46" s="1">
        <v>2</v>
      </c>
      <c r="W46" s="1">
        <v>2</v>
      </c>
      <c r="X46" s="1">
        <v>-1</v>
      </c>
      <c r="Y46" s="1">
        <v>2</v>
      </c>
      <c r="Z46" s="1">
        <v>2</v>
      </c>
      <c r="AA46" s="1">
        <v>0</v>
      </c>
      <c r="AB46" s="1">
        <v>2</v>
      </c>
      <c r="AC46" s="1">
        <v>0</v>
      </c>
      <c r="AD46" s="1">
        <v>0</v>
      </c>
      <c r="AE46" s="1">
        <v>0</v>
      </c>
      <c r="AF46" s="1">
        <v>2</v>
      </c>
      <c r="AG46" s="1">
        <v>0</v>
      </c>
      <c r="AH46" s="1">
        <v>2</v>
      </c>
      <c r="AI46" s="1">
        <v>0</v>
      </c>
      <c r="AJ46" s="63">
        <f t="shared" si="0"/>
        <v>9</v>
      </c>
      <c r="AK46" s="63">
        <f t="shared" si="1"/>
        <v>0</v>
      </c>
      <c r="AL46" s="63">
        <f t="shared" si="2"/>
        <v>1</v>
      </c>
      <c r="AM46" s="63">
        <f t="shared" si="3"/>
        <v>22</v>
      </c>
      <c r="AO46" s="64">
        <f t="shared" si="6"/>
        <v>0.9</v>
      </c>
      <c r="AP46" s="64">
        <f t="shared" si="7"/>
        <v>0.1</v>
      </c>
    </row>
    <row r="47" spans="1:42" x14ac:dyDescent="0.45">
      <c r="A47" t="s">
        <v>104</v>
      </c>
      <c r="B47" t="s">
        <v>105</v>
      </c>
      <c r="C47" s="21">
        <v>2</v>
      </c>
      <c r="D47" s="1">
        <v>0</v>
      </c>
      <c r="E47" s="1">
        <v>0</v>
      </c>
      <c r="F47" s="1">
        <v>0</v>
      </c>
      <c r="G47" s="1">
        <v>0</v>
      </c>
      <c r="H47" s="1">
        <v>0</v>
      </c>
      <c r="I47" s="1">
        <v>0</v>
      </c>
      <c r="J47" s="1">
        <v>0</v>
      </c>
      <c r="K47" s="1">
        <v>0</v>
      </c>
      <c r="L47" s="1">
        <v>0</v>
      </c>
      <c r="M47" s="1">
        <v>0</v>
      </c>
      <c r="N47" s="1">
        <v>2</v>
      </c>
      <c r="O47" s="1">
        <v>0</v>
      </c>
      <c r="P47" s="1">
        <v>0</v>
      </c>
      <c r="Q47" s="1">
        <v>2</v>
      </c>
      <c r="R47" s="1">
        <v>2</v>
      </c>
      <c r="S47" s="1">
        <v>0</v>
      </c>
      <c r="T47" s="1">
        <v>0</v>
      </c>
      <c r="U47" s="1">
        <v>0</v>
      </c>
      <c r="V47" s="1">
        <v>2</v>
      </c>
      <c r="W47" s="1">
        <v>2</v>
      </c>
      <c r="X47" s="1">
        <v>-1</v>
      </c>
      <c r="Y47" s="1">
        <v>2</v>
      </c>
      <c r="Z47" s="1">
        <v>2</v>
      </c>
      <c r="AA47" s="1">
        <v>0</v>
      </c>
      <c r="AB47" s="1">
        <v>2</v>
      </c>
      <c r="AC47" s="1">
        <v>0</v>
      </c>
      <c r="AD47" s="1">
        <v>0</v>
      </c>
      <c r="AE47" s="1">
        <v>0</v>
      </c>
      <c r="AF47" s="1">
        <v>1</v>
      </c>
      <c r="AG47" s="1">
        <v>2</v>
      </c>
      <c r="AH47" s="1">
        <v>2</v>
      </c>
      <c r="AI47" s="1">
        <v>0</v>
      </c>
      <c r="AJ47" s="63">
        <f t="shared" si="0"/>
        <v>10</v>
      </c>
      <c r="AK47" s="63">
        <f t="shared" si="1"/>
        <v>1</v>
      </c>
      <c r="AL47" s="63">
        <f t="shared" si="2"/>
        <v>1</v>
      </c>
      <c r="AM47" s="63">
        <f t="shared" si="3"/>
        <v>20</v>
      </c>
      <c r="AO47" s="64">
        <f t="shared" si="6"/>
        <v>0.83333333333333337</v>
      </c>
      <c r="AP47" s="64">
        <f t="shared" si="7"/>
        <v>8.3333333333333329E-2</v>
      </c>
    </row>
    <row r="48" spans="1:42" x14ac:dyDescent="0.45">
      <c r="A48" t="s">
        <v>106</v>
      </c>
      <c r="B48" t="s">
        <v>107</v>
      </c>
      <c r="C48" s="21">
        <v>2</v>
      </c>
      <c r="D48" s="1">
        <v>0</v>
      </c>
      <c r="E48" s="1">
        <v>0</v>
      </c>
      <c r="F48" s="1">
        <v>0</v>
      </c>
      <c r="G48" s="1">
        <v>0</v>
      </c>
      <c r="H48" s="1">
        <v>0</v>
      </c>
      <c r="I48" s="1">
        <v>0</v>
      </c>
      <c r="J48" s="1">
        <v>0</v>
      </c>
      <c r="K48" s="1">
        <v>0</v>
      </c>
      <c r="L48" s="1">
        <v>0</v>
      </c>
      <c r="M48" s="1">
        <v>0</v>
      </c>
      <c r="N48" s="1">
        <v>2</v>
      </c>
      <c r="O48" s="1">
        <v>0</v>
      </c>
      <c r="P48" s="1">
        <v>0</v>
      </c>
      <c r="Q48" s="1">
        <v>2</v>
      </c>
      <c r="R48" s="1">
        <v>2</v>
      </c>
      <c r="S48" s="1">
        <v>0</v>
      </c>
      <c r="T48" s="1">
        <v>2</v>
      </c>
      <c r="U48" s="1">
        <v>0</v>
      </c>
      <c r="V48" s="1">
        <v>2</v>
      </c>
      <c r="W48" s="1">
        <v>2</v>
      </c>
      <c r="X48" s="1">
        <v>1</v>
      </c>
      <c r="Y48" s="1">
        <v>2</v>
      </c>
      <c r="Z48" s="1">
        <v>2</v>
      </c>
      <c r="AA48" s="1">
        <v>0</v>
      </c>
      <c r="AB48" s="1">
        <v>2</v>
      </c>
      <c r="AC48" s="1">
        <v>0</v>
      </c>
      <c r="AD48" s="1">
        <v>0</v>
      </c>
      <c r="AE48" s="1">
        <v>0</v>
      </c>
      <c r="AF48" s="1">
        <v>1</v>
      </c>
      <c r="AG48" s="1">
        <v>0</v>
      </c>
      <c r="AH48" s="1">
        <v>2</v>
      </c>
      <c r="AI48" s="1">
        <v>0</v>
      </c>
      <c r="AJ48" s="63">
        <f t="shared" si="0"/>
        <v>10</v>
      </c>
      <c r="AK48" s="63">
        <f t="shared" si="1"/>
        <v>2</v>
      </c>
      <c r="AL48" s="63">
        <f t="shared" si="2"/>
        <v>0</v>
      </c>
      <c r="AM48" s="63">
        <f t="shared" si="3"/>
        <v>20</v>
      </c>
      <c r="AO48" s="64">
        <f t="shared" si="6"/>
        <v>0.83333333333333337</v>
      </c>
      <c r="AP48" s="64">
        <f t="shared" si="7"/>
        <v>0</v>
      </c>
    </row>
    <row r="49" spans="2:21" s="3" customFormat="1" x14ac:dyDescent="0.45">
      <c r="D49" s="31"/>
      <c r="E49" s="31"/>
      <c r="F49" s="31"/>
      <c r="G49" s="31"/>
      <c r="H49" s="31"/>
      <c r="I49" s="31"/>
      <c r="M49" s="31"/>
      <c r="T49" s="31"/>
      <c r="U49" s="31"/>
    </row>
    <row r="52" spans="2:21" x14ac:dyDescent="0.45">
      <c r="B52" t="s">
        <v>307</v>
      </c>
    </row>
  </sheetData>
  <phoneticPr fontId="5" type="noConversion"/>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4" id="{F1F94D89-7824-4161-923D-5859EB90532B}">
            <x14:iconSet iconSet="4TrafficLights" custom="1">
              <x14:cfvo type="percent">
                <xm:f>0</xm:f>
              </x14:cfvo>
              <x14:cfvo type="percent">
                <xm:f>25</xm:f>
              </x14:cfvo>
              <x14:cfvo type="percent">
                <xm:f>50</xm:f>
              </x14:cfvo>
              <x14:cfvo type="percent">
                <xm:f>100</xm:f>
              </x14:cfvo>
              <x14:cfIcon iconSet="3TrafficLights1" iconId="0"/>
              <x14:cfIcon iconSet="5Quarters" iconId="0"/>
              <x14:cfIcon iconSet="3TrafficLights1" iconId="1"/>
              <x14:cfIcon iconSet="3TrafficLights1" iconId="2"/>
            </x14:iconSet>
          </x14:cfRule>
          <xm:sqref>C2:AI48 AJ37:XFD40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78C03-6F7F-4A47-8CC0-E0548D4424AE}">
  <dimension ref="A1:CZ48"/>
  <sheetViews>
    <sheetView topLeftCell="A22" zoomScale="90" zoomScaleNormal="90" workbookViewId="0">
      <selection activeCell="F53" sqref="F53"/>
    </sheetView>
  </sheetViews>
  <sheetFormatPr defaultRowHeight="14.25" x14ac:dyDescent="0.45"/>
  <cols>
    <col min="2" max="2" width="41.86328125" customWidth="1"/>
    <col min="3" max="3" width="6.33203125" customWidth="1"/>
    <col min="4" max="4" width="47.33203125" customWidth="1"/>
    <col min="5" max="5" width="35.53125" customWidth="1"/>
    <col min="6" max="6" width="37.6640625" customWidth="1"/>
    <col min="7" max="38" width="8.86328125" hidden="1" customWidth="1"/>
    <col min="39" max="39" width="8.86328125" style="38" hidden="1" customWidth="1"/>
    <col min="40" max="104" width="8.86328125" hidden="1" customWidth="1"/>
  </cols>
  <sheetData>
    <row r="1" spans="1:104" s="16" customFormat="1" ht="24.6" customHeight="1" x14ac:dyDescent="0.45">
      <c r="A1" s="57" t="s">
        <v>18</v>
      </c>
      <c r="B1" s="57" t="s">
        <v>19</v>
      </c>
      <c r="C1" s="57" t="s">
        <v>20</v>
      </c>
      <c r="D1" s="57" t="s">
        <v>303</v>
      </c>
      <c r="E1" s="57" t="s">
        <v>304</v>
      </c>
      <c r="F1" s="57" t="s">
        <v>305</v>
      </c>
      <c r="G1" s="58" t="s">
        <v>237</v>
      </c>
      <c r="H1" s="58" t="s">
        <v>238</v>
      </c>
      <c r="I1" s="58" t="s">
        <v>216</v>
      </c>
      <c r="J1" s="58" t="s">
        <v>249</v>
      </c>
      <c r="K1" s="58" t="s">
        <v>247</v>
      </c>
      <c r="L1" s="58" t="s">
        <v>248</v>
      </c>
      <c r="M1" s="59" t="s">
        <v>142</v>
      </c>
      <c r="N1" s="59" t="s">
        <v>112</v>
      </c>
      <c r="O1" s="59" t="s">
        <v>145</v>
      </c>
      <c r="P1" s="58" t="s">
        <v>206</v>
      </c>
      <c r="Q1" s="59" t="s">
        <v>181</v>
      </c>
      <c r="R1" s="59" t="s">
        <v>185</v>
      </c>
      <c r="S1" s="59" t="s">
        <v>187</v>
      </c>
      <c r="T1" s="59" t="s">
        <v>273</v>
      </c>
      <c r="U1" s="59" t="s">
        <v>147</v>
      </c>
      <c r="V1" s="59" t="s">
        <v>158</v>
      </c>
      <c r="W1" s="58" t="s">
        <v>213</v>
      </c>
      <c r="X1" s="58" t="s">
        <v>281</v>
      </c>
      <c r="Y1" s="59" t="s">
        <v>138</v>
      </c>
      <c r="Z1" s="59" t="s">
        <v>113</v>
      </c>
      <c r="AA1" s="59" t="s">
        <v>184</v>
      </c>
      <c r="AB1" s="59" t="s">
        <v>124</v>
      </c>
      <c r="AC1" s="59" t="s">
        <v>172</v>
      </c>
      <c r="AD1" s="59" t="s">
        <v>194</v>
      </c>
      <c r="AE1" s="59" t="s">
        <v>201</v>
      </c>
      <c r="AF1" s="59" t="s">
        <v>196</v>
      </c>
      <c r="AG1" s="59" t="s">
        <v>256</v>
      </c>
      <c r="AH1" s="59" t="s">
        <v>284</v>
      </c>
      <c r="AI1" s="59" t="s">
        <v>257</v>
      </c>
      <c r="AJ1" s="59" t="s">
        <v>162</v>
      </c>
      <c r="AK1" s="59" t="s">
        <v>290</v>
      </c>
      <c r="AL1" s="59" t="s">
        <v>262</v>
      </c>
      <c r="AM1" s="60"/>
      <c r="AN1" s="58" t="s">
        <v>237</v>
      </c>
      <c r="AO1" s="58" t="s">
        <v>238</v>
      </c>
      <c r="AP1" s="58" t="s">
        <v>216</v>
      </c>
      <c r="AQ1" s="58" t="s">
        <v>249</v>
      </c>
      <c r="AR1" s="58" t="s">
        <v>247</v>
      </c>
      <c r="AS1" s="58" t="s">
        <v>248</v>
      </c>
      <c r="AT1" s="59" t="s">
        <v>142</v>
      </c>
      <c r="AU1" s="59" t="s">
        <v>112</v>
      </c>
      <c r="AV1" s="59" t="s">
        <v>145</v>
      </c>
      <c r="AW1" s="58" t="s">
        <v>206</v>
      </c>
      <c r="AX1" s="59" t="s">
        <v>181</v>
      </c>
      <c r="AY1" s="59" t="s">
        <v>185</v>
      </c>
      <c r="AZ1" s="59" t="s">
        <v>187</v>
      </c>
      <c r="BA1" s="59" t="s">
        <v>273</v>
      </c>
      <c r="BB1" s="59" t="s">
        <v>147</v>
      </c>
      <c r="BC1" s="59" t="s">
        <v>158</v>
      </c>
      <c r="BD1" s="58" t="s">
        <v>213</v>
      </c>
      <c r="BE1" s="58" t="s">
        <v>281</v>
      </c>
      <c r="BF1" s="59" t="s">
        <v>138</v>
      </c>
      <c r="BG1" s="59" t="s">
        <v>113</v>
      </c>
      <c r="BH1" s="59" t="s">
        <v>184</v>
      </c>
      <c r="BI1" s="59" t="s">
        <v>124</v>
      </c>
      <c r="BJ1" s="59" t="s">
        <v>172</v>
      </c>
      <c r="BK1" s="59" t="s">
        <v>194</v>
      </c>
      <c r="BL1" s="59" t="s">
        <v>201</v>
      </c>
      <c r="BM1" s="59" t="s">
        <v>196</v>
      </c>
      <c r="BN1" s="59" t="s">
        <v>256</v>
      </c>
      <c r="BO1" s="59" t="s">
        <v>284</v>
      </c>
      <c r="BP1" s="59" t="s">
        <v>257</v>
      </c>
      <c r="BQ1" s="59" t="s">
        <v>162</v>
      </c>
      <c r="BR1" s="59" t="s">
        <v>290</v>
      </c>
      <c r="BS1" s="59" t="s">
        <v>262</v>
      </c>
      <c r="BT1" s="60"/>
      <c r="BU1" s="58" t="s">
        <v>237</v>
      </c>
      <c r="BV1" s="58" t="s">
        <v>238</v>
      </c>
      <c r="BW1" s="58" t="s">
        <v>216</v>
      </c>
      <c r="BX1" s="58" t="s">
        <v>249</v>
      </c>
      <c r="BY1" s="58" t="s">
        <v>247</v>
      </c>
      <c r="BZ1" s="58" t="s">
        <v>248</v>
      </c>
      <c r="CA1" s="59" t="s">
        <v>142</v>
      </c>
      <c r="CB1" s="59" t="s">
        <v>112</v>
      </c>
      <c r="CC1" s="59" t="s">
        <v>145</v>
      </c>
      <c r="CD1" s="58" t="s">
        <v>206</v>
      </c>
      <c r="CE1" s="59" t="s">
        <v>181</v>
      </c>
      <c r="CF1" s="59" t="s">
        <v>185</v>
      </c>
      <c r="CG1" s="59" t="s">
        <v>187</v>
      </c>
      <c r="CH1" s="59" t="s">
        <v>273</v>
      </c>
      <c r="CI1" s="59" t="s">
        <v>147</v>
      </c>
      <c r="CJ1" s="59" t="s">
        <v>158</v>
      </c>
      <c r="CK1" s="58" t="s">
        <v>213</v>
      </c>
      <c r="CL1" s="58" t="s">
        <v>281</v>
      </c>
      <c r="CM1" s="59" t="s">
        <v>138</v>
      </c>
      <c r="CN1" s="59" t="s">
        <v>113</v>
      </c>
      <c r="CO1" s="59" t="s">
        <v>184</v>
      </c>
      <c r="CP1" s="59" t="s">
        <v>124</v>
      </c>
      <c r="CQ1" s="59" t="s">
        <v>172</v>
      </c>
      <c r="CR1" s="59" t="s">
        <v>194</v>
      </c>
      <c r="CS1" s="59" t="s">
        <v>201</v>
      </c>
      <c r="CT1" s="59" t="s">
        <v>196</v>
      </c>
      <c r="CU1" s="59" t="s">
        <v>256</v>
      </c>
      <c r="CV1" s="59" t="s">
        <v>284</v>
      </c>
      <c r="CW1" s="59" t="s">
        <v>257</v>
      </c>
      <c r="CX1" s="59" t="s">
        <v>162</v>
      </c>
      <c r="CY1" s="59" t="s">
        <v>290</v>
      </c>
      <c r="CZ1" s="59" t="s">
        <v>262</v>
      </c>
    </row>
    <row r="2" spans="1:104" ht="35.65" x14ac:dyDescent="0.45">
      <c r="A2" s="39" t="s">
        <v>21</v>
      </c>
      <c r="B2" s="2" t="s">
        <v>31</v>
      </c>
      <c r="C2" s="48">
        <v>2</v>
      </c>
      <c r="D2" s="2" t="str">
        <f>_xlfn.TEXTJOIN(", ",TRUE,G2:AL2)</f>
        <v>Contact, EPOC, Fonterra, Genesis, Haast &amp; indep. Retailers, Mercury, Meridian, MEUG, Neil Walbran, Nova, NZWEA, Orion, Transpower, Vector</v>
      </c>
      <c r="E2" s="2" t="str">
        <f>_xlfn.TEXTJOIN(", ",TRUE,AN2:BS2)</f>
        <v>SolarZero</v>
      </c>
      <c r="F2" s="2" t="str">
        <f>_xlfn.TEXTJOIN(", ",TRUE,BU2:CZ2)</f>
        <v/>
      </c>
      <c r="G2" s="39" t="str">
        <f>IF('Options supported'!D2=2,G$1,"")</f>
        <v/>
      </c>
      <c r="H2" s="39" t="str">
        <f>IF('Options supported'!E2=2,H$1,"")</f>
        <v/>
      </c>
      <c r="I2" s="39" t="str">
        <f>IF('Options supported'!F2=2,I$1,"")</f>
        <v/>
      </c>
      <c r="J2" s="39" t="str">
        <f>IF('Options supported'!G2=2,J$1,"")</f>
        <v/>
      </c>
      <c r="K2" s="39" t="str">
        <f>IF('Options supported'!H2=2,K$1,"")</f>
        <v>Contact</v>
      </c>
      <c r="L2" s="39" t="str">
        <f>IF('Options supported'!I2=2,L$1,"")</f>
        <v/>
      </c>
      <c r="M2" s="39" t="str">
        <f>IF('Options supported'!J2=2,M$1,"")</f>
        <v/>
      </c>
      <c r="N2" s="39" t="str">
        <f>IF('Options supported'!K2=2,N$1,"")</f>
        <v/>
      </c>
      <c r="O2" s="39" t="str">
        <f>IF('Options supported'!L2=2,O$1,"")</f>
        <v/>
      </c>
      <c r="P2" s="39" t="str">
        <f>IF('Options supported'!M2=2,P$1,"")</f>
        <v>EPOC</v>
      </c>
      <c r="Q2" s="39" t="str">
        <f>IF('Options supported'!N2=2,Q$1,"")</f>
        <v/>
      </c>
      <c r="R2" s="39" t="str">
        <f>IF('Options supported'!O2=2,R$1,"")</f>
        <v/>
      </c>
      <c r="S2" s="39" t="str">
        <f>IF('Options supported'!P2=2,S$1,"")</f>
        <v>Fonterra</v>
      </c>
      <c r="T2" s="39" t="str">
        <f>IF('Options supported'!Q2=2,T$1,"")</f>
        <v>Genesis</v>
      </c>
      <c r="U2" s="39" t="str">
        <f>IF('Options supported'!R2=2,U$1,"")</f>
        <v>Haast &amp; indep. Retailers</v>
      </c>
      <c r="V2" s="39" t="str">
        <f>IF('Options supported'!S2=2,V$1,"")</f>
        <v/>
      </c>
      <c r="W2" s="39" t="str">
        <f>IF('Options supported'!T2=2,W$1,"")</f>
        <v/>
      </c>
      <c r="X2" s="39" t="str">
        <f>IF('Options supported'!U2=2,X$1,"")</f>
        <v/>
      </c>
      <c r="Y2" s="39" t="str">
        <f>IF('Options supported'!V2=2,Y$1,"")</f>
        <v>Mercury</v>
      </c>
      <c r="Z2" s="39" t="str">
        <f>IF('Options supported'!W2=2,Z$1,"")</f>
        <v>Meridian</v>
      </c>
      <c r="AA2" s="39" t="str">
        <f>IF('Options supported'!X2=2,AA$1,"")</f>
        <v>MEUG</v>
      </c>
      <c r="AB2" s="39" t="str">
        <f>IF('Options supported'!Y2=2,AB$1,"")</f>
        <v>Neil Walbran</v>
      </c>
      <c r="AC2" s="39" t="str">
        <f>IF('Options supported'!Z2=2,AC$1,"")</f>
        <v>Nova</v>
      </c>
      <c r="AD2" s="39" t="str">
        <f>IF('Options supported'!AA2=2,AD$1,"")</f>
        <v/>
      </c>
      <c r="AE2" s="39" t="str">
        <f>IF('Options supported'!AB2=2,AE$1,"")</f>
        <v>NZWEA</v>
      </c>
      <c r="AF2" s="39" t="str">
        <f>IF('Options supported'!AC2=2,AF$1,"")</f>
        <v/>
      </c>
      <c r="AG2" s="39" t="str">
        <f>IF('Options supported'!AD2=2,AG$1,"")</f>
        <v/>
      </c>
      <c r="AH2" s="39" t="str">
        <f>IF('Options supported'!AE2=2,AH$1,"")</f>
        <v>Orion</v>
      </c>
      <c r="AI2" s="39" t="str">
        <f>IF('Options supported'!AF2=2,AI$1,"")</f>
        <v/>
      </c>
      <c r="AJ2" s="39" t="str">
        <f>IF('Options supported'!AG2=2,AJ$1,"")</f>
        <v>Transpower</v>
      </c>
      <c r="AK2" s="39" t="str">
        <f>IF('Options supported'!AH2=2,AK$1,"")</f>
        <v>Vector</v>
      </c>
      <c r="AL2" s="39" t="str">
        <f>IF('Options supported'!AI2=2,AL$1,"")</f>
        <v/>
      </c>
      <c r="AM2" s="40"/>
      <c r="AN2" s="39" t="str">
        <f>IF('Options supported'!D2=1,G$1,"")</f>
        <v/>
      </c>
      <c r="AO2" s="39" t="str">
        <f>IF('Options supported'!E2=1,H$1,"")</f>
        <v/>
      </c>
      <c r="AP2" s="39" t="str">
        <f>IF('Options supported'!F2=1,I$1,"")</f>
        <v/>
      </c>
      <c r="AQ2" s="39" t="str">
        <f>IF('Options supported'!G2=1,J$1,"")</f>
        <v/>
      </c>
      <c r="AR2" s="39" t="str">
        <f>IF('Options supported'!H2=1,K$1,"")</f>
        <v/>
      </c>
      <c r="AS2" s="39" t="str">
        <f>IF('Options supported'!I2=1,L$1,"")</f>
        <v/>
      </c>
      <c r="AT2" s="39" t="str">
        <f>IF('Options supported'!J2=1,M$1,"")</f>
        <v/>
      </c>
      <c r="AU2" s="39" t="str">
        <f>IF('Options supported'!K2=1,N$1,"")</f>
        <v/>
      </c>
      <c r="AV2" s="39" t="str">
        <f>IF('Options supported'!L2=1,O$1,"")</f>
        <v/>
      </c>
      <c r="AW2" s="39" t="str">
        <f>IF('Options supported'!M2=1,P$1,"")</f>
        <v/>
      </c>
      <c r="AX2" s="39" t="str">
        <f>IF('Options supported'!N2=1,Q$1,"")</f>
        <v/>
      </c>
      <c r="AY2" s="39" t="str">
        <f>IF('Options supported'!O2=1,R$1,"")</f>
        <v/>
      </c>
      <c r="AZ2" s="39" t="str">
        <f>IF('Options supported'!P2=1,S$1,"")</f>
        <v/>
      </c>
      <c r="BA2" s="39" t="str">
        <f>IF('Options supported'!Q2=1,T$1,"")</f>
        <v/>
      </c>
      <c r="BB2" s="39" t="str">
        <f>IF('Options supported'!R2=1,U$1,"")</f>
        <v/>
      </c>
      <c r="BC2" s="39" t="str">
        <f>IF('Options supported'!S2=1,V$1,"")</f>
        <v/>
      </c>
      <c r="BD2" s="39" t="str">
        <f>IF('Options supported'!T2=1,W$1,"")</f>
        <v/>
      </c>
      <c r="BE2" s="39" t="str">
        <f>IF('Options supported'!U2=1,X$1,"")</f>
        <v/>
      </c>
      <c r="BF2" s="39" t="str">
        <f>IF('Options supported'!V2=1,Y$1,"")</f>
        <v/>
      </c>
      <c r="BG2" s="39" t="str">
        <f>IF('Options supported'!W2=1,Z$1,"")</f>
        <v/>
      </c>
      <c r="BH2" s="39" t="str">
        <f>IF('Options supported'!X2=1,AA$1,"")</f>
        <v/>
      </c>
      <c r="BI2" s="39" t="str">
        <f>IF('Options supported'!Y2=1,AB$1,"")</f>
        <v/>
      </c>
      <c r="BJ2" s="39" t="str">
        <f>IF('Options supported'!Z2=1,AC$1,"")</f>
        <v/>
      </c>
      <c r="BK2" s="39" t="str">
        <f>IF('Options supported'!AA2=1,AD$1,"")</f>
        <v/>
      </c>
      <c r="BL2" s="39" t="str">
        <f>IF('Options supported'!AB2=1,AE$1,"")</f>
        <v/>
      </c>
      <c r="BM2" s="39" t="str">
        <f>IF('Options supported'!AC2=1,AF$1,"")</f>
        <v/>
      </c>
      <c r="BN2" s="39" t="str">
        <f>IF('Options supported'!AD2=1,AG$1,"")</f>
        <v/>
      </c>
      <c r="BO2" s="39" t="str">
        <f>IF('Options supported'!AE2=1,AH$1,"")</f>
        <v/>
      </c>
      <c r="BP2" s="39" t="str">
        <f>IF('Options supported'!AF2=1,AI$1,"")</f>
        <v>SolarZero</v>
      </c>
      <c r="BQ2" s="39" t="str">
        <f>IF('Options supported'!AG2=1,AJ$1,"")</f>
        <v/>
      </c>
      <c r="BR2" s="39" t="str">
        <f>IF('Options supported'!AH2=1,AK$1,"")</f>
        <v/>
      </c>
      <c r="BS2" s="39" t="str">
        <f>IF('Options supported'!AI2=1,AL$1,"")</f>
        <v/>
      </c>
      <c r="BT2" s="40"/>
      <c r="BU2" t="str">
        <f>IF('Options supported'!D2=-1,G$1,"")</f>
        <v/>
      </c>
      <c r="BV2" t="str">
        <f>IF('Options supported'!E2=-1,H$1,"")</f>
        <v/>
      </c>
      <c r="BW2" t="str">
        <f>IF('Options supported'!F2=-1,I$1,"")</f>
        <v/>
      </c>
      <c r="BX2" t="str">
        <f>IF('Options supported'!G2=-1,J$1,"")</f>
        <v/>
      </c>
      <c r="BY2" t="str">
        <f>IF('Options supported'!H2=-1,K$1,"")</f>
        <v/>
      </c>
      <c r="BZ2" t="str">
        <f>IF('Options supported'!I2=-1,L$1,"")</f>
        <v/>
      </c>
      <c r="CA2" t="str">
        <f>IF('Options supported'!J2=-1,M$1,"")</f>
        <v/>
      </c>
      <c r="CB2" t="str">
        <f>IF('Options supported'!K2=-1,N$1,"")</f>
        <v/>
      </c>
      <c r="CC2" t="str">
        <f>IF('Options supported'!L2=-1,O$1,"")</f>
        <v/>
      </c>
      <c r="CD2" t="str">
        <f>IF('Options supported'!M2=-1,P$1,"")</f>
        <v/>
      </c>
      <c r="CE2" t="str">
        <f>IF('Options supported'!N2=-1,Q$1,"")</f>
        <v/>
      </c>
      <c r="CF2" t="str">
        <f>IF('Options supported'!O2=-1,R$1,"")</f>
        <v/>
      </c>
      <c r="CG2" t="str">
        <f>IF('Options supported'!P2=-1,S$1,"")</f>
        <v/>
      </c>
      <c r="CH2" t="str">
        <f>IF('Options supported'!Q2=-1,T$1,"")</f>
        <v/>
      </c>
      <c r="CI2" t="str">
        <f>IF('Options supported'!R2=-1,U$1,"")</f>
        <v/>
      </c>
      <c r="CJ2" t="str">
        <f>IF('Options supported'!S2=-1,V$1,"")</f>
        <v/>
      </c>
      <c r="CK2" t="str">
        <f>IF('Options supported'!T2=-1,W$1,"")</f>
        <v/>
      </c>
      <c r="CL2" t="str">
        <f>IF('Options supported'!U2=-1,X$1,"")</f>
        <v/>
      </c>
      <c r="CM2" t="str">
        <f>IF('Options supported'!V2=-1,Y$1,"")</f>
        <v/>
      </c>
      <c r="CN2" t="str">
        <f>IF('Options supported'!W2=-1,Z$1,"")</f>
        <v/>
      </c>
      <c r="CO2" t="str">
        <f>IF('Options supported'!X2=-1,AA$1,"")</f>
        <v/>
      </c>
      <c r="CP2" t="str">
        <f>IF('Options supported'!Y2=-1,AB$1,"")</f>
        <v/>
      </c>
      <c r="CQ2" t="str">
        <f>IF('Options supported'!Z2=-1,AC$1,"")</f>
        <v/>
      </c>
      <c r="CR2" t="str">
        <f>IF('Options supported'!AA2=-1,AD$1,"")</f>
        <v/>
      </c>
      <c r="CS2" t="str">
        <f>IF('Options supported'!AB2=-1,AE$1,"")</f>
        <v/>
      </c>
      <c r="CT2" t="str">
        <f>IF('Options supported'!AC2=-1,AF$1,"")</f>
        <v/>
      </c>
      <c r="CU2" t="str">
        <f>IF('Options supported'!AD2=-1,AG$1,"")</f>
        <v/>
      </c>
      <c r="CV2" t="str">
        <f>IF('Options supported'!AE2=-1,AH$1,"")</f>
        <v/>
      </c>
      <c r="CW2" t="str">
        <f>IF('Options supported'!AF2=-1,AI$1,"")</f>
        <v/>
      </c>
      <c r="CX2" t="str">
        <f>IF('Options supported'!AG2=-1,AJ$1,"")</f>
        <v/>
      </c>
      <c r="CY2" t="str">
        <f>IF('Options supported'!AH2=-1,AK$1,"")</f>
        <v/>
      </c>
      <c r="CZ2" t="str">
        <f>IF('Options supported'!AI2=-1,AL$1,"")</f>
        <v/>
      </c>
    </row>
    <row r="3" spans="1:104" ht="24" x14ac:dyDescent="0.45">
      <c r="A3" s="39" t="s">
        <v>22</v>
      </c>
      <c r="B3" s="2" t="s">
        <v>32</v>
      </c>
      <c r="C3" s="48">
        <v>2</v>
      </c>
      <c r="D3" s="2" t="str">
        <f t="shared" ref="D3:D48" si="0">_xlfn.TEXTJOIN(", ",TRUE,G3:AL3)</f>
        <v>Contact, Genesis, Mercury, Meridian, MEUG, Neil Walbran, NZWEA, Orion, Transpower, Vector, WEL</v>
      </c>
      <c r="E3" s="2" t="str">
        <f t="shared" ref="E3:E48" si="1">_xlfn.TEXTJOIN(", ",TRUE,AN3:BS3)</f>
        <v>LMS Energy, SolarZero</v>
      </c>
      <c r="F3" s="2" t="str">
        <f t="shared" ref="F3:F48" si="2">_xlfn.TEXTJOIN(", ",TRUE,BU3:CZ3)</f>
        <v/>
      </c>
      <c r="G3" s="39" t="str">
        <f>IF('Options supported'!D3=2,G$1,"")</f>
        <v/>
      </c>
      <c r="H3" s="39" t="str">
        <f>IF('Options supported'!E3=2,H$1,"")</f>
        <v/>
      </c>
      <c r="I3" s="39" t="str">
        <f>IF('Options supported'!F3=2,I$1,"")</f>
        <v/>
      </c>
      <c r="J3" s="39" t="str">
        <f>IF('Options supported'!G3=2,J$1,"")</f>
        <v/>
      </c>
      <c r="K3" s="39" t="str">
        <f>IF('Options supported'!H3=2,K$1,"")</f>
        <v>Contact</v>
      </c>
      <c r="L3" s="39" t="str">
        <f>IF('Options supported'!I3=2,L$1,"")</f>
        <v/>
      </c>
      <c r="M3" s="39" t="str">
        <f>IF('Options supported'!J3=2,M$1,"")</f>
        <v/>
      </c>
      <c r="N3" s="39" t="str">
        <f>IF('Options supported'!K3=2,N$1,"")</f>
        <v/>
      </c>
      <c r="O3" s="39" t="str">
        <f>IF('Options supported'!L3=2,O$1,"")</f>
        <v/>
      </c>
      <c r="P3" s="39" t="str">
        <f>IF('Options supported'!M3=2,P$1,"")</f>
        <v/>
      </c>
      <c r="Q3" s="39" t="str">
        <f>IF('Options supported'!N3=2,Q$1,"")</f>
        <v/>
      </c>
      <c r="R3" s="39" t="str">
        <f>IF('Options supported'!O3=2,R$1,"")</f>
        <v/>
      </c>
      <c r="S3" s="39" t="str">
        <f>IF('Options supported'!P3=2,S$1,"")</f>
        <v/>
      </c>
      <c r="T3" s="39" t="str">
        <f>IF('Options supported'!Q3=2,T$1,"")</f>
        <v>Genesis</v>
      </c>
      <c r="U3" s="39" t="str">
        <f>IF('Options supported'!R3=2,U$1,"")</f>
        <v/>
      </c>
      <c r="V3" s="39" t="str">
        <f>IF('Options supported'!S3=2,V$1,"")</f>
        <v/>
      </c>
      <c r="W3" s="39" t="str">
        <f>IF('Options supported'!T3=2,W$1,"")</f>
        <v/>
      </c>
      <c r="X3" s="39" t="str">
        <f>IF('Options supported'!U3=2,X$1,"")</f>
        <v/>
      </c>
      <c r="Y3" s="39" t="str">
        <f>IF('Options supported'!V3=2,Y$1,"")</f>
        <v>Mercury</v>
      </c>
      <c r="Z3" s="39" t="str">
        <f>IF('Options supported'!W3=2,Z$1,"")</f>
        <v>Meridian</v>
      </c>
      <c r="AA3" s="39" t="str">
        <f>IF('Options supported'!X3=2,AA$1,"")</f>
        <v>MEUG</v>
      </c>
      <c r="AB3" s="39" t="str">
        <f>IF('Options supported'!Y3=2,AB$1,"")</f>
        <v>Neil Walbran</v>
      </c>
      <c r="AC3" s="39" t="str">
        <f>IF('Options supported'!Z3=2,AC$1,"")</f>
        <v/>
      </c>
      <c r="AD3" s="39" t="str">
        <f>IF('Options supported'!AA3=2,AD$1,"")</f>
        <v/>
      </c>
      <c r="AE3" s="39" t="str">
        <f>IF('Options supported'!AB3=2,AE$1,"")</f>
        <v>NZWEA</v>
      </c>
      <c r="AF3" s="39" t="str">
        <f>IF('Options supported'!AC3=2,AF$1,"")</f>
        <v/>
      </c>
      <c r="AG3" s="39" t="str">
        <f>IF('Options supported'!AD3=2,AG$1,"")</f>
        <v/>
      </c>
      <c r="AH3" s="39" t="str">
        <f>IF('Options supported'!AE3=2,AH$1,"")</f>
        <v>Orion</v>
      </c>
      <c r="AI3" s="39" t="str">
        <f>IF('Options supported'!AF3=2,AI$1,"")</f>
        <v/>
      </c>
      <c r="AJ3" s="39" t="str">
        <f>IF('Options supported'!AG3=2,AJ$1,"")</f>
        <v>Transpower</v>
      </c>
      <c r="AK3" s="39" t="str">
        <f>IF('Options supported'!AH3=2,AK$1,"")</f>
        <v>Vector</v>
      </c>
      <c r="AL3" s="39" t="str">
        <f>IF('Options supported'!AI3=2,AL$1,"")</f>
        <v>WEL</v>
      </c>
      <c r="AM3" s="40"/>
      <c r="AN3" s="39" t="str">
        <f>IF('Options supported'!D3=1,G$1,"")</f>
        <v/>
      </c>
      <c r="AO3" s="39" t="str">
        <f>IF('Options supported'!E3=1,H$1,"")</f>
        <v/>
      </c>
      <c r="AP3" s="39" t="str">
        <f>IF('Options supported'!F3=1,I$1,"")</f>
        <v/>
      </c>
      <c r="AQ3" s="39" t="str">
        <f>IF('Options supported'!G3=1,J$1,"")</f>
        <v/>
      </c>
      <c r="AR3" s="39" t="str">
        <f>IF('Options supported'!H3=1,K$1,"")</f>
        <v/>
      </c>
      <c r="AS3" s="39" t="str">
        <f>IF('Options supported'!I3=1,L$1,"")</f>
        <v/>
      </c>
      <c r="AT3" s="39" t="str">
        <f>IF('Options supported'!J3=1,M$1,"")</f>
        <v/>
      </c>
      <c r="AU3" s="39" t="str">
        <f>IF('Options supported'!K3=1,N$1,"")</f>
        <v/>
      </c>
      <c r="AV3" s="39" t="str">
        <f>IF('Options supported'!L3=1,O$1,"")</f>
        <v/>
      </c>
      <c r="AW3" s="39" t="str">
        <f>IF('Options supported'!M3=1,P$1,"")</f>
        <v/>
      </c>
      <c r="AX3" s="39" t="str">
        <f>IF('Options supported'!N3=1,Q$1,"")</f>
        <v/>
      </c>
      <c r="AY3" s="39" t="str">
        <f>IF('Options supported'!O3=1,R$1,"")</f>
        <v/>
      </c>
      <c r="AZ3" s="39" t="str">
        <f>IF('Options supported'!P3=1,S$1,"")</f>
        <v/>
      </c>
      <c r="BA3" s="39" t="str">
        <f>IF('Options supported'!Q3=1,T$1,"")</f>
        <v/>
      </c>
      <c r="BB3" s="39" t="str">
        <f>IF('Options supported'!R3=1,U$1,"")</f>
        <v/>
      </c>
      <c r="BC3" s="39" t="str">
        <f>IF('Options supported'!S3=1,V$1,"")</f>
        <v/>
      </c>
      <c r="BD3" s="39" t="str">
        <f>IF('Options supported'!T3=1,W$1,"")</f>
        <v>LMS Energy</v>
      </c>
      <c r="BE3" s="39" t="str">
        <f>IF('Options supported'!U3=1,X$1,"")</f>
        <v/>
      </c>
      <c r="BF3" s="39" t="str">
        <f>IF('Options supported'!V3=1,Y$1,"")</f>
        <v/>
      </c>
      <c r="BG3" s="39" t="str">
        <f>IF('Options supported'!W3=1,Z$1,"")</f>
        <v/>
      </c>
      <c r="BH3" s="39" t="str">
        <f>IF('Options supported'!X3=1,AA$1,"")</f>
        <v/>
      </c>
      <c r="BI3" s="39" t="str">
        <f>IF('Options supported'!Y3=1,AB$1,"")</f>
        <v/>
      </c>
      <c r="BJ3" s="39" t="str">
        <f>IF('Options supported'!Z3=1,AC$1,"")</f>
        <v/>
      </c>
      <c r="BK3" s="39" t="str">
        <f>IF('Options supported'!AA3=1,AD$1,"")</f>
        <v/>
      </c>
      <c r="BL3" s="39" t="str">
        <f>IF('Options supported'!AB3=1,AE$1,"")</f>
        <v/>
      </c>
      <c r="BM3" s="39" t="str">
        <f>IF('Options supported'!AC3=1,AF$1,"")</f>
        <v/>
      </c>
      <c r="BN3" s="39" t="str">
        <f>IF('Options supported'!AD3=1,AG$1,"")</f>
        <v/>
      </c>
      <c r="BO3" s="39" t="str">
        <f>IF('Options supported'!AE3=1,AH$1,"")</f>
        <v/>
      </c>
      <c r="BP3" s="39" t="str">
        <f>IF('Options supported'!AF3=1,AI$1,"")</f>
        <v>SolarZero</v>
      </c>
      <c r="BQ3" s="39" t="str">
        <f>IF('Options supported'!AG3=1,AJ$1,"")</f>
        <v/>
      </c>
      <c r="BR3" s="39" t="str">
        <f>IF('Options supported'!AH3=1,AK$1,"")</f>
        <v/>
      </c>
      <c r="BS3" s="39" t="str">
        <f>IF('Options supported'!AI3=1,AL$1,"")</f>
        <v/>
      </c>
      <c r="BT3" s="40"/>
      <c r="BU3" t="str">
        <f>IF('Options supported'!D3=-1,G$1,"")</f>
        <v/>
      </c>
      <c r="BV3" t="str">
        <f>IF('Options supported'!E3=-1,H$1,"")</f>
        <v/>
      </c>
      <c r="BW3" t="str">
        <f>IF('Options supported'!F3=-1,I$1,"")</f>
        <v/>
      </c>
      <c r="BX3" t="str">
        <f>IF('Options supported'!G3=-1,J$1,"")</f>
        <v/>
      </c>
      <c r="BY3" t="str">
        <f>IF('Options supported'!H3=-1,K$1,"")</f>
        <v/>
      </c>
      <c r="BZ3" t="str">
        <f>IF('Options supported'!I3=-1,L$1,"")</f>
        <v/>
      </c>
      <c r="CA3" t="str">
        <f>IF('Options supported'!J3=-1,M$1,"")</f>
        <v/>
      </c>
      <c r="CB3" t="str">
        <f>IF('Options supported'!K3=-1,N$1,"")</f>
        <v/>
      </c>
      <c r="CC3" t="str">
        <f>IF('Options supported'!L3=-1,O$1,"")</f>
        <v/>
      </c>
      <c r="CD3" t="str">
        <f>IF('Options supported'!M3=-1,P$1,"")</f>
        <v/>
      </c>
      <c r="CE3" t="str">
        <f>IF('Options supported'!N3=-1,Q$1,"")</f>
        <v/>
      </c>
      <c r="CF3" t="str">
        <f>IF('Options supported'!O3=-1,R$1,"")</f>
        <v/>
      </c>
      <c r="CG3" t="str">
        <f>IF('Options supported'!P3=-1,S$1,"")</f>
        <v/>
      </c>
      <c r="CH3" t="str">
        <f>IF('Options supported'!Q3=-1,T$1,"")</f>
        <v/>
      </c>
      <c r="CI3" t="str">
        <f>IF('Options supported'!R3=-1,U$1,"")</f>
        <v/>
      </c>
      <c r="CJ3" t="str">
        <f>IF('Options supported'!S3=-1,V$1,"")</f>
        <v/>
      </c>
      <c r="CK3" t="str">
        <f>IF('Options supported'!T3=-1,W$1,"")</f>
        <v/>
      </c>
      <c r="CL3" t="str">
        <f>IF('Options supported'!U3=-1,X$1,"")</f>
        <v/>
      </c>
      <c r="CM3" t="str">
        <f>IF('Options supported'!V3=-1,Y$1,"")</f>
        <v/>
      </c>
      <c r="CN3" t="str">
        <f>IF('Options supported'!W3=-1,Z$1,"")</f>
        <v/>
      </c>
      <c r="CO3" t="str">
        <f>IF('Options supported'!X3=-1,AA$1,"")</f>
        <v/>
      </c>
      <c r="CP3" t="str">
        <f>IF('Options supported'!Y3=-1,AB$1,"")</f>
        <v/>
      </c>
      <c r="CQ3" t="str">
        <f>IF('Options supported'!Z3=-1,AC$1,"")</f>
        <v/>
      </c>
      <c r="CR3" t="str">
        <f>IF('Options supported'!AA3=-1,AD$1,"")</f>
        <v/>
      </c>
      <c r="CS3" t="str">
        <f>IF('Options supported'!AB3=-1,AE$1,"")</f>
        <v/>
      </c>
      <c r="CT3" t="str">
        <f>IF('Options supported'!AC3=-1,AF$1,"")</f>
        <v/>
      </c>
      <c r="CU3" t="str">
        <f>IF('Options supported'!AD3=-1,AG$1,"")</f>
        <v/>
      </c>
      <c r="CV3" t="str">
        <f>IF('Options supported'!AE3=-1,AH$1,"")</f>
        <v/>
      </c>
      <c r="CW3" t="str">
        <f>IF('Options supported'!AF3=-1,AI$1,"")</f>
        <v/>
      </c>
      <c r="CX3" t="str">
        <f>IF('Options supported'!AG3=-1,AJ$1,"")</f>
        <v/>
      </c>
      <c r="CY3" t="str">
        <f>IF('Options supported'!AH3=-1,AK$1,"")</f>
        <v/>
      </c>
      <c r="CZ3" t="str">
        <f>IF('Options supported'!AI3=-1,AL$1,"")</f>
        <v/>
      </c>
    </row>
    <row r="4" spans="1:104" ht="24" x14ac:dyDescent="0.45">
      <c r="A4" s="39" t="s">
        <v>23</v>
      </c>
      <c r="B4" s="2" t="s">
        <v>33</v>
      </c>
      <c r="C4" s="48">
        <v>2</v>
      </c>
      <c r="D4" s="2" t="str">
        <f t="shared" si="0"/>
        <v>Contact, Genesis, Mercury, Meridian, Neil Walbran, Nova, NZWEA, SolarZero, Transpower, Vector</v>
      </c>
      <c r="E4" s="2" t="str">
        <f t="shared" si="1"/>
        <v/>
      </c>
      <c r="F4" s="2" t="str">
        <f t="shared" si="2"/>
        <v/>
      </c>
      <c r="G4" s="39" t="str">
        <f>IF('Options supported'!D4=2,G$1,"")</f>
        <v/>
      </c>
      <c r="H4" s="39" t="str">
        <f>IF('Options supported'!E4=2,H$1,"")</f>
        <v/>
      </c>
      <c r="I4" s="39" t="str">
        <f>IF('Options supported'!F4=2,I$1,"")</f>
        <v/>
      </c>
      <c r="J4" s="39" t="str">
        <f>IF('Options supported'!G4=2,J$1,"")</f>
        <v/>
      </c>
      <c r="K4" s="39" t="str">
        <f>IF('Options supported'!H4=2,K$1,"")</f>
        <v>Contact</v>
      </c>
      <c r="L4" s="39" t="str">
        <f>IF('Options supported'!I4=2,L$1,"")</f>
        <v/>
      </c>
      <c r="M4" s="39" t="str">
        <f>IF('Options supported'!J4=2,M$1,"")</f>
        <v/>
      </c>
      <c r="N4" s="39" t="str">
        <f>IF('Options supported'!K4=2,N$1,"")</f>
        <v/>
      </c>
      <c r="O4" s="39" t="str">
        <f>IF('Options supported'!L4=2,O$1,"")</f>
        <v/>
      </c>
      <c r="P4" s="39" t="str">
        <f>IF('Options supported'!M4=2,P$1,"")</f>
        <v/>
      </c>
      <c r="Q4" s="39" t="str">
        <f>IF('Options supported'!N4=2,Q$1,"")</f>
        <v/>
      </c>
      <c r="R4" s="39" t="str">
        <f>IF('Options supported'!O4=2,R$1,"")</f>
        <v/>
      </c>
      <c r="S4" s="39" t="str">
        <f>IF('Options supported'!P4=2,S$1,"")</f>
        <v/>
      </c>
      <c r="T4" s="39" t="str">
        <f>IF('Options supported'!Q4=2,T$1,"")</f>
        <v>Genesis</v>
      </c>
      <c r="U4" s="39" t="str">
        <f>IF('Options supported'!R4=2,U$1,"")</f>
        <v/>
      </c>
      <c r="V4" s="39" t="str">
        <f>IF('Options supported'!S4=2,V$1,"")</f>
        <v/>
      </c>
      <c r="W4" s="39" t="str">
        <f>IF('Options supported'!T4=2,W$1,"")</f>
        <v/>
      </c>
      <c r="X4" s="39" t="str">
        <f>IF('Options supported'!U4=2,X$1,"")</f>
        <v/>
      </c>
      <c r="Y4" s="39" t="str">
        <f>IF('Options supported'!V4=2,Y$1,"")</f>
        <v>Mercury</v>
      </c>
      <c r="Z4" s="39" t="str">
        <f>IF('Options supported'!W4=2,Z$1,"")</f>
        <v>Meridian</v>
      </c>
      <c r="AA4" s="39" t="str">
        <f>IF('Options supported'!X4=2,AA$1,"")</f>
        <v/>
      </c>
      <c r="AB4" s="39" t="str">
        <f>IF('Options supported'!Y4=2,AB$1,"")</f>
        <v>Neil Walbran</v>
      </c>
      <c r="AC4" s="39" t="str">
        <f>IF('Options supported'!Z4=2,AC$1,"")</f>
        <v>Nova</v>
      </c>
      <c r="AD4" s="39" t="str">
        <f>IF('Options supported'!AA4=2,AD$1,"")</f>
        <v/>
      </c>
      <c r="AE4" s="39" t="str">
        <f>IF('Options supported'!AB4=2,AE$1,"")</f>
        <v>NZWEA</v>
      </c>
      <c r="AF4" s="39" t="str">
        <f>IF('Options supported'!AC4=2,AF$1,"")</f>
        <v/>
      </c>
      <c r="AG4" s="39" t="str">
        <f>IF('Options supported'!AD4=2,AG$1,"")</f>
        <v/>
      </c>
      <c r="AH4" s="39" t="str">
        <f>IF('Options supported'!AE4=2,AH$1,"")</f>
        <v/>
      </c>
      <c r="AI4" s="39" t="str">
        <f>IF('Options supported'!AF4=2,AI$1,"")</f>
        <v>SolarZero</v>
      </c>
      <c r="AJ4" s="39" t="str">
        <f>IF('Options supported'!AG4=2,AJ$1,"")</f>
        <v>Transpower</v>
      </c>
      <c r="AK4" s="39" t="str">
        <f>IF('Options supported'!AH4=2,AK$1,"")</f>
        <v>Vector</v>
      </c>
      <c r="AL4" s="39" t="str">
        <f>IF('Options supported'!AI4=2,AL$1,"")</f>
        <v/>
      </c>
      <c r="AM4" s="40"/>
      <c r="AN4" s="39" t="str">
        <f>IF('Options supported'!D4=1,G$1,"")</f>
        <v/>
      </c>
      <c r="AO4" s="39" t="str">
        <f>IF('Options supported'!E4=1,H$1,"")</f>
        <v/>
      </c>
      <c r="AP4" s="39" t="str">
        <f>IF('Options supported'!F4=1,I$1,"")</f>
        <v/>
      </c>
      <c r="AQ4" s="39" t="str">
        <f>IF('Options supported'!G4=1,J$1,"")</f>
        <v/>
      </c>
      <c r="AR4" s="39" t="str">
        <f>IF('Options supported'!H4=1,K$1,"")</f>
        <v/>
      </c>
      <c r="AS4" s="39" t="str">
        <f>IF('Options supported'!I4=1,L$1,"")</f>
        <v/>
      </c>
      <c r="AT4" s="39" t="str">
        <f>IF('Options supported'!J4=1,M$1,"")</f>
        <v/>
      </c>
      <c r="AU4" s="39" t="str">
        <f>IF('Options supported'!K4=1,N$1,"")</f>
        <v/>
      </c>
      <c r="AV4" s="39" t="str">
        <f>IF('Options supported'!L4=1,O$1,"")</f>
        <v/>
      </c>
      <c r="AW4" s="39" t="str">
        <f>IF('Options supported'!M4=1,P$1,"")</f>
        <v/>
      </c>
      <c r="AX4" s="39" t="str">
        <f>IF('Options supported'!N4=1,Q$1,"")</f>
        <v/>
      </c>
      <c r="AY4" s="39" t="str">
        <f>IF('Options supported'!O4=1,R$1,"")</f>
        <v/>
      </c>
      <c r="AZ4" s="39" t="str">
        <f>IF('Options supported'!P4=1,S$1,"")</f>
        <v/>
      </c>
      <c r="BA4" s="39" t="str">
        <f>IF('Options supported'!Q4=1,T$1,"")</f>
        <v/>
      </c>
      <c r="BB4" s="39" t="str">
        <f>IF('Options supported'!R4=1,U$1,"")</f>
        <v/>
      </c>
      <c r="BC4" s="39" t="str">
        <f>IF('Options supported'!S4=1,V$1,"")</f>
        <v/>
      </c>
      <c r="BD4" s="39" t="str">
        <f>IF('Options supported'!T4=1,W$1,"")</f>
        <v/>
      </c>
      <c r="BE4" s="39" t="str">
        <f>IF('Options supported'!U4=1,X$1,"")</f>
        <v/>
      </c>
      <c r="BF4" s="39" t="str">
        <f>IF('Options supported'!V4=1,Y$1,"")</f>
        <v/>
      </c>
      <c r="BG4" s="39" t="str">
        <f>IF('Options supported'!W4=1,Z$1,"")</f>
        <v/>
      </c>
      <c r="BH4" s="39" t="str">
        <f>IF('Options supported'!X4=1,AA$1,"")</f>
        <v/>
      </c>
      <c r="BI4" s="39" t="str">
        <f>IF('Options supported'!Y4=1,AB$1,"")</f>
        <v/>
      </c>
      <c r="BJ4" s="39" t="str">
        <f>IF('Options supported'!Z4=1,AC$1,"")</f>
        <v/>
      </c>
      <c r="BK4" s="39" t="str">
        <f>IF('Options supported'!AA4=1,AD$1,"")</f>
        <v/>
      </c>
      <c r="BL4" s="39" t="str">
        <f>IF('Options supported'!AB4=1,AE$1,"")</f>
        <v/>
      </c>
      <c r="BM4" s="39" t="str">
        <f>IF('Options supported'!AC4=1,AF$1,"")</f>
        <v/>
      </c>
      <c r="BN4" s="39" t="str">
        <f>IF('Options supported'!AD4=1,AG$1,"")</f>
        <v/>
      </c>
      <c r="BO4" s="39" t="str">
        <f>IF('Options supported'!AE4=1,AH$1,"")</f>
        <v/>
      </c>
      <c r="BP4" s="39" t="str">
        <f>IF('Options supported'!AF4=1,AI$1,"")</f>
        <v/>
      </c>
      <c r="BQ4" s="39" t="str">
        <f>IF('Options supported'!AG4=1,AJ$1,"")</f>
        <v/>
      </c>
      <c r="BR4" s="39" t="str">
        <f>IF('Options supported'!AH4=1,AK$1,"")</f>
        <v/>
      </c>
      <c r="BS4" s="39" t="str">
        <f>IF('Options supported'!AI4=1,AL$1,"")</f>
        <v/>
      </c>
      <c r="BT4" s="40"/>
      <c r="BU4" t="str">
        <f>IF('Options supported'!D4=-1,G$1,"")</f>
        <v/>
      </c>
      <c r="BV4" t="str">
        <f>IF('Options supported'!E4=-1,H$1,"")</f>
        <v/>
      </c>
      <c r="BW4" t="str">
        <f>IF('Options supported'!F4=-1,I$1,"")</f>
        <v/>
      </c>
      <c r="BX4" t="str">
        <f>IF('Options supported'!G4=-1,J$1,"")</f>
        <v/>
      </c>
      <c r="BY4" t="str">
        <f>IF('Options supported'!H4=-1,K$1,"")</f>
        <v/>
      </c>
      <c r="BZ4" t="str">
        <f>IF('Options supported'!I4=-1,L$1,"")</f>
        <v/>
      </c>
      <c r="CA4" t="str">
        <f>IF('Options supported'!J4=-1,M$1,"")</f>
        <v/>
      </c>
      <c r="CB4" t="str">
        <f>IF('Options supported'!K4=-1,N$1,"")</f>
        <v/>
      </c>
      <c r="CC4" t="str">
        <f>IF('Options supported'!L4=-1,O$1,"")</f>
        <v/>
      </c>
      <c r="CD4" t="str">
        <f>IF('Options supported'!M4=-1,P$1,"")</f>
        <v/>
      </c>
      <c r="CE4" t="str">
        <f>IF('Options supported'!N4=-1,Q$1,"")</f>
        <v/>
      </c>
      <c r="CF4" t="str">
        <f>IF('Options supported'!O4=-1,R$1,"")</f>
        <v/>
      </c>
      <c r="CG4" t="str">
        <f>IF('Options supported'!P4=-1,S$1,"")</f>
        <v/>
      </c>
      <c r="CH4" t="str">
        <f>IF('Options supported'!Q4=-1,T$1,"")</f>
        <v/>
      </c>
      <c r="CI4" t="str">
        <f>IF('Options supported'!R4=-1,U$1,"")</f>
        <v/>
      </c>
      <c r="CJ4" t="str">
        <f>IF('Options supported'!S4=-1,V$1,"")</f>
        <v/>
      </c>
      <c r="CK4" t="str">
        <f>IF('Options supported'!T4=-1,W$1,"")</f>
        <v/>
      </c>
      <c r="CL4" t="str">
        <f>IF('Options supported'!U4=-1,X$1,"")</f>
        <v/>
      </c>
      <c r="CM4" t="str">
        <f>IF('Options supported'!V4=-1,Y$1,"")</f>
        <v/>
      </c>
      <c r="CN4" t="str">
        <f>IF('Options supported'!W4=-1,Z$1,"")</f>
        <v/>
      </c>
      <c r="CO4" t="str">
        <f>IF('Options supported'!X4=-1,AA$1,"")</f>
        <v/>
      </c>
      <c r="CP4" t="str">
        <f>IF('Options supported'!Y4=-1,AB$1,"")</f>
        <v/>
      </c>
      <c r="CQ4" t="str">
        <f>IF('Options supported'!Z4=-1,AC$1,"")</f>
        <v/>
      </c>
      <c r="CR4" t="str">
        <f>IF('Options supported'!AA4=-1,AD$1,"")</f>
        <v/>
      </c>
      <c r="CS4" t="str">
        <f>IF('Options supported'!AB4=-1,AE$1,"")</f>
        <v/>
      </c>
      <c r="CT4" t="str">
        <f>IF('Options supported'!AC4=-1,AF$1,"")</f>
        <v/>
      </c>
      <c r="CU4" t="str">
        <f>IF('Options supported'!AD4=-1,AG$1,"")</f>
        <v/>
      </c>
      <c r="CV4" t="str">
        <f>IF('Options supported'!AE4=-1,AH$1,"")</f>
        <v/>
      </c>
      <c r="CW4" t="str">
        <f>IF('Options supported'!AF4=-1,AI$1,"")</f>
        <v/>
      </c>
      <c r="CX4" t="str">
        <f>IF('Options supported'!AG4=-1,AJ$1,"")</f>
        <v/>
      </c>
      <c r="CY4" t="str">
        <f>IF('Options supported'!AH4=-1,AK$1,"")</f>
        <v/>
      </c>
      <c r="CZ4" t="str">
        <f>IF('Options supported'!AI4=-1,AL$1,"")</f>
        <v/>
      </c>
    </row>
    <row r="5" spans="1:104" ht="24" x14ac:dyDescent="0.45">
      <c r="A5" s="39" t="s">
        <v>24</v>
      </c>
      <c r="B5" s="2" t="s">
        <v>34</v>
      </c>
      <c r="C5" s="48">
        <v>2</v>
      </c>
      <c r="D5" s="2" t="str">
        <f t="shared" si="0"/>
        <v>Contact, Energy Resources Aotearoa, EPOC, Genesis, Mercury, Meridian, Neil Walbran, Nova, NZWEA, Transpower, Vector</v>
      </c>
      <c r="E5" s="2" t="str">
        <f t="shared" si="1"/>
        <v>Fonterra, SolarZero</v>
      </c>
      <c r="F5" s="2" t="str">
        <f t="shared" si="2"/>
        <v/>
      </c>
      <c r="G5" s="39" t="str">
        <f>IF('Options supported'!D5=2,G$1,"")</f>
        <v/>
      </c>
      <c r="H5" s="39" t="str">
        <f>IF('Options supported'!E5=2,H$1,"")</f>
        <v/>
      </c>
      <c r="I5" s="39" t="str">
        <f>IF('Options supported'!F5=2,I$1,"")</f>
        <v/>
      </c>
      <c r="J5" s="39" t="str">
        <f>IF('Options supported'!G5=2,J$1,"")</f>
        <v/>
      </c>
      <c r="K5" s="39" t="str">
        <f>IF('Options supported'!H5=2,K$1,"")</f>
        <v>Contact</v>
      </c>
      <c r="L5" s="39" t="str">
        <f>IF('Options supported'!I5=2,L$1,"")</f>
        <v/>
      </c>
      <c r="M5" s="39" t="str">
        <f>IF('Options supported'!J5=2,M$1,"")</f>
        <v/>
      </c>
      <c r="N5" s="39" t="str">
        <f>IF('Options supported'!K5=2,N$1,"")</f>
        <v>Energy Resources Aotearoa</v>
      </c>
      <c r="O5" s="39" t="str">
        <f>IF('Options supported'!L5=2,O$1,"")</f>
        <v/>
      </c>
      <c r="P5" s="39" t="str">
        <f>IF('Options supported'!M5=2,P$1,"")</f>
        <v>EPOC</v>
      </c>
      <c r="Q5" s="39" t="str">
        <f>IF('Options supported'!N5=2,Q$1,"")</f>
        <v/>
      </c>
      <c r="R5" s="39" t="str">
        <f>IF('Options supported'!O5=2,R$1,"")</f>
        <v/>
      </c>
      <c r="S5" s="39" t="str">
        <f>IF('Options supported'!P5=2,S$1,"")</f>
        <v/>
      </c>
      <c r="T5" s="39" t="str">
        <f>IF('Options supported'!Q5=2,T$1,"")</f>
        <v>Genesis</v>
      </c>
      <c r="U5" s="39" t="str">
        <f>IF('Options supported'!R5=2,U$1,"")</f>
        <v/>
      </c>
      <c r="V5" s="39" t="str">
        <f>IF('Options supported'!S5=2,V$1,"")</f>
        <v/>
      </c>
      <c r="W5" s="39" t="str">
        <f>IF('Options supported'!T5=2,W$1,"")</f>
        <v/>
      </c>
      <c r="X5" s="39" t="str">
        <f>IF('Options supported'!U5=2,X$1,"")</f>
        <v/>
      </c>
      <c r="Y5" s="39" t="str">
        <f>IF('Options supported'!V5=2,Y$1,"")</f>
        <v>Mercury</v>
      </c>
      <c r="Z5" s="39" t="str">
        <f>IF('Options supported'!W5=2,Z$1,"")</f>
        <v>Meridian</v>
      </c>
      <c r="AA5" s="39" t="str">
        <f>IF('Options supported'!X5=2,AA$1,"")</f>
        <v/>
      </c>
      <c r="AB5" s="39" t="str">
        <f>IF('Options supported'!Y5=2,AB$1,"")</f>
        <v>Neil Walbran</v>
      </c>
      <c r="AC5" s="39" t="str">
        <f>IF('Options supported'!Z5=2,AC$1,"")</f>
        <v>Nova</v>
      </c>
      <c r="AD5" s="39" t="str">
        <f>IF('Options supported'!AA5=2,AD$1,"")</f>
        <v/>
      </c>
      <c r="AE5" s="39" t="str">
        <f>IF('Options supported'!AB5=2,AE$1,"")</f>
        <v>NZWEA</v>
      </c>
      <c r="AF5" s="39" t="str">
        <f>IF('Options supported'!AC5=2,AF$1,"")</f>
        <v/>
      </c>
      <c r="AG5" s="39" t="str">
        <f>IF('Options supported'!AD5=2,AG$1,"")</f>
        <v/>
      </c>
      <c r="AH5" s="39" t="str">
        <f>IF('Options supported'!AE5=2,AH$1,"")</f>
        <v/>
      </c>
      <c r="AI5" s="39" t="str">
        <f>IF('Options supported'!AF5=2,AI$1,"")</f>
        <v/>
      </c>
      <c r="AJ5" s="39" t="str">
        <f>IF('Options supported'!AG5=2,AJ$1,"")</f>
        <v>Transpower</v>
      </c>
      <c r="AK5" s="39" t="str">
        <f>IF('Options supported'!AH5=2,AK$1,"")</f>
        <v>Vector</v>
      </c>
      <c r="AL5" s="39" t="str">
        <f>IF('Options supported'!AI5=2,AL$1,"")</f>
        <v/>
      </c>
      <c r="AM5" s="40"/>
      <c r="AN5" s="39" t="str">
        <f>IF('Options supported'!D5=1,G$1,"")</f>
        <v/>
      </c>
      <c r="AO5" s="39" t="str">
        <f>IF('Options supported'!E5=1,H$1,"")</f>
        <v/>
      </c>
      <c r="AP5" s="39" t="str">
        <f>IF('Options supported'!F5=1,I$1,"")</f>
        <v/>
      </c>
      <c r="AQ5" s="39" t="str">
        <f>IF('Options supported'!G5=1,J$1,"")</f>
        <v/>
      </c>
      <c r="AR5" s="39" t="str">
        <f>IF('Options supported'!H5=1,K$1,"")</f>
        <v/>
      </c>
      <c r="AS5" s="39" t="str">
        <f>IF('Options supported'!I5=1,L$1,"")</f>
        <v/>
      </c>
      <c r="AT5" s="39" t="str">
        <f>IF('Options supported'!J5=1,M$1,"")</f>
        <v/>
      </c>
      <c r="AU5" s="39" t="str">
        <f>IF('Options supported'!K5=1,N$1,"")</f>
        <v/>
      </c>
      <c r="AV5" s="39" t="str">
        <f>IF('Options supported'!L5=1,O$1,"")</f>
        <v/>
      </c>
      <c r="AW5" s="39" t="str">
        <f>IF('Options supported'!M5=1,P$1,"")</f>
        <v/>
      </c>
      <c r="AX5" s="39" t="str">
        <f>IF('Options supported'!N5=1,Q$1,"")</f>
        <v/>
      </c>
      <c r="AY5" s="39" t="str">
        <f>IF('Options supported'!O5=1,R$1,"")</f>
        <v/>
      </c>
      <c r="AZ5" s="39" t="str">
        <f>IF('Options supported'!P5=1,S$1,"")</f>
        <v>Fonterra</v>
      </c>
      <c r="BA5" s="39" t="str">
        <f>IF('Options supported'!Q5=1,T$1,"")</f>
        <v/>
      </c>
      <c r="BB5" s="39" t="str">
        <f>IF('Options supported'!R5=1,U$1,"")</f>
        <v/>
      </c>
      <c r="BC5" s="39" t="str">
        <f>IF('Options supported'!S5=1,V$1,"")</f>
        <v/>
      </c>
      <c r="BD5" s="39" t="str">
        <f>IF('Options supported'!T5=1,W$1,"")</f>
        <v/>
      </c>
      <c r="BE5" s="39" t="str">
        <f>IF('Options supported'!U5=1,X$1,"")</f>
        <v/>
      </c>
      <c r="BF5" s="39" t="str">
        <f>IF('Options supported'!V5=1,Y$1,"")</f>
        <v/>
      </c>
      <c r="BG5" s="39" t="str">
        <f>IF('Options supported'!W5=1,Z$1,"")</f>
        <v/>
      </c>
      <c r="BH5" s="39" t="str">
        <f>IF('Options supported'!X5=1,AA$1,"")</f>
        <v/>
      </c>
      <c r="BI5" s="39" t="str">
        <f>IF('Options supported'!Y5=1,AB$1,"")</f>
        <v/>
      </c>
      <c r="BJ5" s="39" t="str">
        <f>IF('Options supported'!Z5=1,AC$1,"")</f>
        <v/>
      </c>
      <c r="BK5" s="39" t="str">
        <f>IF('Options supported'!AA5=1,AD$1,"")</f>
        <v/>
      </c>
      <c r="BL5" s="39" t="str">
        <f>IF('Options supported'!AB5=1,AE$1,"")</f>
        <v/>
      </c>
      <c r="BM5" s="39" t="str">
        <f>IF('Options supported'!AC5=1,AF$1,"")</f>
        <v/>
      </c>
      <c r="BN5" s="39" t="str">
        <f>IF('Options supported'!AD5=1,AG$1,"")</f>
        <v/>
      </c>
      <c r="BO5" s="39" t="str">
        <f>IF('Options supported'!AE5=1,AH$1,"")</f>
        <v/>
      </c>
      <c r="BP5" s="39" t="str">
        <f>IF('Options supported'!AF5=1,AI$1,"")</f>
        <v>SolarZero</v>
      </c>
      <c r="BQ5" s="39" t="str">
        <f>IF('Options supported'!AG5=1,AJ$1,"")</f>
        <v/>
      </c>
      <c r="BR5" s="39" t="str">
        <f>IF('Options supported'!AH5=1,AK$1,"")</f>
        <v/>
      </c>
      <c r="BS5" s="39" t="str">
        <f>IF('Options supported'!AI5=1,AL$1,"")</f>
        <v/>
      </c>
      <c r="BT5" s="40"/>
      <c r="BU5" t="str">
        <f>IF('Options supported'!D5=-1,G$1,"")</f>
        <v/>
      </c>
      <c r="BV5" t="str">
        <f>IF('Options supported'!E5=-1,H$1,"")</f>
        <v/>
      </c>
      <c r="BW5" t="str">
        <f>IF('Options supported'!F5=-1,I$1,"")</f>
        <v/>
      </c>
      <c r="BX5" t="str">
        <f>IF('Options supported'!G5=-1,J$1,"")</f>
        <v/>
      </c>
      <c r="BY5" t="str">
        <f>IF('Options supported'!H5=-1,K$1,"")</f>
        <v/>
      </c>
      <c r="BZ5" t="str">
        <f>IF('Options supported'!I5=-1,L$1,"")</f>
        <v/>
      </c>
      <c r="CA5" t="str">
        <f>IF('Options supported'!J5=-1,M$1,"")</f>
        <v/>
      </c>
      <c r="CB5" t="str">
        <f>IF('Options supported'!K5=-1,N$1,"")</f>
        <v/>
      </c>
      <c r="CC5" t="str">
        <f>IF('Options supported'!L5=-1,O$1,"")</f>
        <v/>
      </c>
      <c r="CD5" t="str">
        <f>IF('Options supported'!M5=-1,P$1,"")</f>
        <v/>
      </c>
      <c r="CE5" t="str">
        <f>IF('Options supported'!N5=-1,Q$1,"")</f>
        <v/>
      </c>
      <c r="CF5" t="str">
        <f>IF('Options supported'!O5=-1,R$1,"")</f>
        <v/>
      </c>
      <c r="CG5" t="str">
        <f>IF('Options supported'!P5=-1,S$1,"")</f>
        <v/>
      </c>
      <c r="CH5" t="str">
        <f>IF('Options supported'!Q5=-1,T$1,"")</f>
        <v/>
      </c>
      <c r="CI5" t="str">
        <f>IF('Options supported'!R5=-1,U$1,"")</f>
        <v/>
      </c>
      <c r="CJ5" t="str">
        <f>IF('Options supported'!S5=-1,V$1,"")</f>
        <v/>
      </c>
      <c r="CK5" t="str">
        <f>IF('Options supported'!T5=-1,W$1,"")</f>
        <v/>
      </c>
      <c r="CL5" t="str">
        <f>IF('Options supported'!U5=-1,X$1,"")</f>
        <v/>
      </c>
      <c r="CM5" t="str">
        <f>IF('Options supported'!V5=-1,Y$1,"")</f>
        <v/>
      </c>
      <c r="CN5" t="str">
        <f>IF('Options supported'!W5=-1,Z$1,"")</f>
        <v/>
      </c>
      <c r="CO5" t="str">
        <f>IF('Options supported'!X5=-1,AA$1,"")</f>
        <v/>
      </c>
      <c r="CP5" t="str">
        <f>IF('Options supported'!Y5=-1,AB$1,"")</f>
        <v/>
      </c>
      <c r="CQ5" t="str">
        <f>IF('Options supported'!Z5=-1,AC$1,"")</f>
        <v/>
      </c>
      <c r="CR5" t="str">
        <f>IF('Options supported'!AA5=-1,AD$1,"")</f>
        <v/>
      </c>
      <c r="CS5" t="str">
        <f>IF('Options supported'!AB5=-1,AE$1,"")</f>
        <v/>
      </c>
      <c r="CT5" t="str">
        <f>IF('Options supported'!AC5=-1,AF$1,"")</f>
        <v/>
      </c>
      <c r="CU5" t="str">
        <f>IF('Options supported'!AD5=-1,AG$1,"")</f>
        <v/>
      </c>
      <c r="CV5" t="str">
        <f>IF('Options supported'!AE5=-1,AH$1,"")</f>
        <v/>
      </c>
      <c r="CW5" t="str">
        <f>IF('Options supported'!AF5=-1,AI$1,"")</f>
        <v/>
      </c>
      <c r="CX5" t="str">
        <f>IF('Options supported'!AG5=-1,AJ$1,"")</f>
        <v/>
      </c>
      <c r="CY5" t="str">
        <f>IF('Options supported'!AH5=-1,AK$1,"")</f>
        <v/>
      </c>
      <c r="CZ5" t="str">
        <f>IF('Options supported'!AI5=-1,AL$1,"")</f>
        <v/>
      </c>
    </row>
    <row r="6" spans="1:104" x14ac:dyDescent="0.45">
      <c r="A6" s="39" t="s">
        <v>25</v>
      </c>
      <c r="B6" s="2" t="s">
        <v>35</v>
      </c>
      <c r="C6" s="48">
        <v>2</v>
      </c>
      <c r="D6" s="2" t="str">
        <f t="shared" si="0"/>
        <v>Mercury, Neil Walbran, Nova, Vector</v>
      </c>
      <c r="E6" s="2" t="str">
        <f t="shared" si="1"/>
        <v>Contact, Genesis, Meridian, MEUG, NZWEA</v>
      </c>
      <c r="F6" s="2" t="str">
        <f t="shared" si="2"/>
        <v>Transpower</v>
      </c>
      <c r="G6" s="39" t="str">
        <f>IF('Options supported'!D6=2,G$1,"")</f>
        <v/>
      </c>
      <c r="H6" s="39" t="str">
        <f>IF('Options supported'!E6=2,H$1,"")</f>
        <v/>
      </c>
      <c r="I6" s="39" t="str">
        <f>IF('Options supported'!F6=2,I$1,"")</f>
        <v/>
      </c>
      <c r="J6" s="39" t="str">
        <f>IF('Options supported'!G6=2,J$1,"")</f>
        <v/>
      </c>
      <c r="K6" s="39" t="str">
        <f>IF('Options supported'!H6=2,K$1,"")</f>
        <v/>
      </c>
      <c r="L6" s="39" t="str">
        <f>IF('Options supported'!I6=2,L$1,"")</f>
        <v/>
      </c>
      <c r="M6" s="39" t="str">
        <f>IF('Options supported'!J6=2,M$1,"")</f>
        <v/>
      </c>
      <c r="N6" s="39" t="str">
        <f>IF('Options supported'!K6=2,N$1,"")</f>
        <v/>
      </c>
      <c r="O6" s="39" t="str">
        <f>IF('Options supported'!L6=2,O$1,"")</f>
        <v/>
      </c>
      <c r="P6" s="39" t="str">
        <f>IF('Options supported'!M6=2,P$1,"")</f>
        <v/>
      </c>
      <c r="Q6" s="39" t="str">
        <f>IF('Options supported'!N6=2,Q$1,"")</f>
        <v/>
      </c>
      <c r="R6" s="39" t="str">
        <f>IF('Options supported'!O6=2,R$1,"")</f>
        <v/>
      </c>
      <c r="S6" s="39" t="str">
        <f>IF('Options supported'!P6=2,S$1,"")</f>
        <v/>
      </c>
      <c r="T6" s="39" t="str">
        <f>IF('Options supported'!Q6=2,T$1,"")</f>
        <v/>
      </c>
      <c r="U6" s="39" t="str">
        <f>IF('Options supported'!R6=2,U$1,"")</f>
        <v/>
      </c>
      <c r="V6" s="39" t="str">
        <f>IF('Options supported'!S6=2,V$1,"")</f>
        <v/>
      </c>
      <c r="W6" s="39" t="str">
        <f>IF('Options supported'!T6=2,W$1,"")</f>
        <v/>
      </c>
      <c r="X6" s="39" t="str">
        <f>IF('Options supported'!U6=2,X$1,"")</f>
        <v/>
      </c>
      <c r="Y6" s="39" t="str">
        <f>IF('Options supported'!V6=2,Y$1,"")</f>
        <v>Mercury</v>
      </c>
      <c r="Z6" s="39" t="str">
        <f>IF('Options supported'!W6=2,Z$1,"")</f>
        <v/>
      </c>
      <c r="AA6" s="39" t="str">
        <f>IF('Options supported'!X6=2,AA$1,"")</f>
        <v/>
      </c>
      <c r="AB6" s="39" t="str">
        <f>IF('Options supported'!Y6=2,AB$1,"")</f>
        <v>Neil Walbran</v>
      </c>
      <c r="AC6" s="39" t="str">
        <f>IF('Options supported'!Z6=2,AC$1,"")</f>
        <v>Nova</v>
      </c>
      <c r="AD6" s="39" t="str">
        <f>IF('Options supported'!AA6=2,AD$1,"")</f>
        <v/>
      </c>
      <c r="AE6" s="39" t="str">
        <f>IF('Options supported'!AB6=2,AE$1,"")</f>
        <v/>
      </c>
      <c r="AF6" s="39" t="str">
        <f>IF('Options supported'!AC6=2,AF$1,"")</f>
        <v/>
      </c>
      <c r="AG6" s="39" t="str">
        <f>IF('Options supported'!AD6=2,AG$1,"")</f>
        <v/>
      </c>
      <c r="AH6" s="39" t="str">
        <f>IF('Options supported'!AE6=2,AH$1,"")</f>
        <v/>
      </c>
      <c r="AI6" s="39" t="str">
        <f>IF('Options supported'!AF6=2,AI$1,"")</f>
        <v/>
      </c>
      <c r="AJ6" s="39" t="str">
        <f>IF('Options supported'!AG6=2,AJ$1,"")</f>
        <v/>
      </c>
      <c r="AK6" s="39" t="str">
        <f>IF('Options supported'!AH6=2,AK$1,"")</f>
        <v>Vector</v>
      </c>
      <c r="AL6" s="39" t="str">
        <f>IF('Options supported'!AI6=2,AL$1,"")</f>
        <v/>
      </c>
      <c r="AM6" s="40"/>
      <c r="AN6" s="39" t="str">
        <f>IF('Options supported'!D6=1,G$1,"")</f>
        <v/>
      </c>
      <c r="AO6" s="39" t="str">
        <f>IF('Options supported'!E6=1,H$1,"")</f>
        <v/>
      </c>
      <c r="AP6" s="39" t="str">
        <f>IF('Options supported'!F6=1,I$1,"")</f>
        <v/>
      </c>
      <c r="AQ6" s="39" t="str">
        <f>IF('Options supported'!G6=1,J$1,"")</f>
        <v/>
      </c>
      <c r="AR6" s="39" t="str">
        <f>IF('Options supported'!H6=1,K$1,"")</f>
        <v>Contact</v>
      </c>
      <c r="AS6" s="39" t="str">
        <f>IF('Options supported'!I6=1,L$1,"")</f>
        <v/>
      </c>
      <c r="AT6" s="39" t="str">
        <f>IF('Options supported'!J6=1,M$1,"")</f>
        <v/>
      </c>
      <c r="AU6" s="39" t="str">
        <f>IF('Options supported'!K6=1,N$1,"")</f>
        <v/>
      </c>
      <c r="AV6" s="39" t="str">
        <f>IF('Options supported'!L6=1,O$1,"")</f>
        <v/>
      </c>
      <c r="AW6" s="39" t="str">
        <f>IF('Options supported'!M6=1,P$1,"")</f>
        <v/>
      </c>
      <c r="AX6" s="39" t="str">
        <f>IF('Options supported'!N6=1,Q$1,"")</f>
        <v/>
      </c>
      <c r="AY6" s="39" t="str">
        <f>IF('Options supported'!O6=1,R$1,"")</f>
        <v/>
      </c>
      <c r="AZ6" s="39" t="str">
        <f>IF('Options supported'!P6=1,S$1,"")</f>
        <v/>
      </c>
      <c r="BA6" s="39" t="str">
        <f>IF('Options supported'!Q6=1,T$1,"")</f>
        <v>Genesis</v>
      </c>
      <c r="BB6" s="39" t="str">
        <f>IF('Options supported'!R6=1,U$1,"")</f>
        <v/>
      </c>
      <c r="BC6" s="39" t="str">
        <f>IF('Options supported'!S6=1,V$1,"")</f>
        <v/>
      </c>
      <c r="BD6" s="39" t="str">
        <f>IF('Options supported'!T6=1,W$1,"")</f>
        <v/>
      </c>
      <c r="BE6" s="39" t="str">
        <f>IF('Options supported'!U6=1,X$1,"")</f>
        <v/>
      </c>
      <c r="BF6" s="39" t="str">
        <f>IF('Options supported'!V6=1,Y$1,"")</f>
        <v/>
      </c>
      <c r="BG6" s="39" t="str">
        <f>IF('Options supported'!W6=1,Z$1,"")</f>
        <v>Meridian</v>
      </c>
      <c r="BH6" s="39" t="str">
        <f>IF('Options supported'!X6=1,AA$1,"")</f>
        <v>MEUG</v>
      </c>
      <c r="BI6" s="39" t="str">
        <f>IF('Options supported'!Y6=1,AB$1,"")</f>
        <v/>
      </c>
      <c r="BJ6" s="39" t="str">
        <f>IF('Options supported'!Z6=1,AC$1,"")</f>
        <v/>
      </c>
      <c r="BK6" s="39" t="str">
        <f>IF('Options supported'!AA6=1,AD$1,"")</f>
        <v/>
      </c>
      <c r="BL6" s="39" t="str">
        <f>IF('Options supported'!AB6=1,AE$1,"")</f>
        <v>NZWEA</v>
      </c>
      <c r="BM6" s="39" t="str">
        <f>IF('Options supported'!AC6=1,AF$1,"")</f>
        <v/>
      </c>
      <c r="BN6" s="39" t="str">
        <f>IF('Options supported'!AD6=1,AG$1,"")</f>
        <v/>
      </c>
      <c r="BO6" s="39" t="str">
        <f>IF('Options supported'!AE6=1,AH$1,"")</f>
        <v/>
      </c>
      <c r="BP6" s="39" t="str">
        <f>IF('Options supported'!AF6=1,AI$1,"")</f>
        <v/>
      </c>
      <c r="BQ6" s="39" t="str">
        <f>IF('Options supported'!AG6=1,AJ$1,"")</f>
        <v/>
      </c>
      <c r="BR6" s="39" t="str">
        <f>IF('Options supported'!AH6=1,AK$1,"")</f>
        <v/>
      </c>
      <c r="BS6" s="39" t="str">
        <f>IF('Options supported'!AI6=1,AL$1,"")</f>
        <v/>
      </c>
      <c r="BT6" s="40"/>
      <c r="BU6" t="str">
        <f>IF('Options supported'!D6=-1,G$1,"")</f>
        <v/>
      </c>
      <c r="BV6" t="str">
        <f>IF('Options supported'!E6=-1,H$1,"")</f>
        <v/>
      </c>
      <c r="BW6" t="str">
        <f>IF('Options supported'!F6=-1,I$1,"")</f>
        <v/>
      </c>
      <c r="BX6" t="str">
        <f>IF('Options supported'!G6=-1,J$1,"")</f>
        <v/>
      </c>
      <c r="BY6" t="str">
        <f>IF('Options supported'!H6=-1,K$1,"")</f>
        <v/>
      </c>
      <c r="BZ6" t="str">
        <f>IF('Options supported'!I6=-1,L$1,"")</f>
        <v/>
      </c>
      <c r="CA6" t="str">
        <f>IF('Options supported'!J6=-1,M$1,"")</f>
        <v/>
      </c>
      <c r="CB6" t="str">
        <f>IF('Options supported'!K6=-1,N$1,"")</f>
        <v/>
      </c>
      <c r="CC6" t="str">
        <f>IF('Options supported'!L6=-1,O$1,"")</f>
        <v/>
      </c>
      <c r="CD6" t="str">
        <f>IF('Options supported'!M6=-1,P$1,"")</f>
        <v/>
      </c>
      <c r="CE6" t="str">
        <f>IF('Options supported'!N6=-1,Q$1,"")</f>
        <v/>
      </c>
      <c r="CF6" t="str">
        <f>IF('Options supported'!O6=-1,R$1,"")</f>
        <v/>
      </c>
      <c r="CG6" t="str">
        <f>IF('Options supported'!P6=-1,S$1,"")</f>
        <v/>
      </c>
      <c r="CH6" t="str">
        <f>IF('Options supported'!Q6=-1,T$1,"")</f>
        <v/>
      </c>
      <c r="CI6" t="str">
        <f>IF('Options supported'!R6=-1,U$1,"")</f>
        <v/>
      </c>
      <c r="CJ6" t="str">
        <f>IF('Options supported'!S6=-1,V$1,"")</f>
        <v/>
      </c>
      <c r="CK6" t="str">
        <f>IF('Options supported'!T6=-1,W$1,"")</f>
        <v/>
      </c>
      <c r="CL6" t="str">
        <f>IF('Options supported'!U6=-1,X$1,"")</f>
        <v/>
      </c>
      <c r="CM6" t="str">
        <f>IF('Options supported'!V6=-1,Y$1,"")</f>
        <v/>
      </c>
      <c r="CN6" t="str">
        <f>IF('Options supported'!W6=-1,Z$1,"")</f>
        <v/>
      </c>
      <c r="CO6" t="str">
        <f>IF('Options supported'!X6=-1,AA$1,"")</f>
        <v/>
      </c>
      <c r="CP6" t="str">
        <f>IF('Options supported'!Y6=-1,AB$1,"")</f>
        <v/>
      </c>
      <c r="CQ6" t="str">
        <f>IF('Options supported'!Z6=-1,AC$1,"")</f>
        <v/>
      </c>
      <c r="CR6" t="str">
        <f>IF('Options supported'!AA6=-1,AD$1,"")</f>
        <v/>
      </c>
      <c r="CS6" t="str">
        <f>IF('Options supported'!AB6=-1,AE$1,"")</f>
        <v/>
      </c>
      <c r="CT6" t="str">
        <f>IF('Options supported'!AC6=-1,AF$1,"")</f>
        <v/>
      </c>
      <c r="CU6" t="str">
        <f>IF('Options supported'!AD6=-1,AG$1,"")</f>
        <v/>
      </c>
      <c r="CV6" t="str">
        <f>IF('Options supported'!AE6=-1,AH$1,"")</f>
        <v/>
      </c>
      <c r="CW6" t="str">
        <f>IF('Options supported'!AF6=-1,AI$1,"")</f>
        <v/>
      </c>
      <c r="CX6" t="str">
        <f>IF('Options supported'!AG6=-1,AJ$1,"")</f>
        <v>Transpower</v>
      </c>
      <c r="CY6" t="str">
        <f>IF('Options supported'!AH6=-1,AK$1,"")</f>
        <v/>
      </c>
      <c r="CZ6" t="str">
        <f>IF('Options supported'!AI6=-1,AL$1,"")</f>
        <v/>
      </c>
    </row>
    <row r="7" spans="1:104" ht="24" x14ac:dyDescent="0.45">
      <c r="A7" s="39" t="s">
        <v>26</v>
      </c>
      <c r="B7" s="2" t="s">
        <v>36</v>
      </c>
      <c r="C7" s="48">
        <v>2</v>
      </c>
      <c r="D7" s="2" t="str">
        <f t="shared" si="0"/>
        <v>EPOC, Fonterra, Genesis, Mercury, Neil Walbran, NZX, SolarZero, Transpower, Vector</v>
      </c>
      <c r="E7" s="2" t="str">
        <f t="shared" si="1"/>
        <v>Contact, Haast &amp; indep. Retailers, Meridian, NZWEA</v>
      </c>
      <c r="F7" s="2" t="str">
        <f t="shared" si="2"/>
        <v/>
      </c>
      <c r="G7" s="39" t="str">
        <f>IF('Options supported'!D7=2,G$1,"")</f>
        <v/>
      </c>
      <c r="H7" s="39" t="str">
        <f>IF('Options supported'!E7=2,H$1,"")</f>
        <v/>
      </c>
      <c r="I7" s="39" t="str">
        <f>IF('Options supported'!F7=2,I$1,"")</f>
        <v/>
      </c>
      <c r="J7" s="39" t="str">
        <f>IF('Options supported'!G7=2,J$1,"")</f>
        <v/>
      </c>
      <c r="K7" s="39" t="str">
        <f>IF('Options supported'!H7=2,K$1,"")</f>
        <v/>
      </c>
      <c r="L7" s="39" t="str">
        <f>IF('Options supported'!I7=2,L$1,"")</f>
        <v/>
      </c>
      <c r="M7" s="39" t="str">
        <f>IF('Options supported'!J7=2,M$1,"")</f>
        <v/>
      </c>
      <c r="N7" s="39" t="str">
        <f>IF('Options supported'!K7=2,N$1,"")</f>
        <v/>
      </c>
      <c r="O7" s="39" t="str">
        <f>IF('Options supported'!L7=2,O$1,"")</f>
        <v/>
      </c>
      <c r="P7" s="39" t="str">
        <f>IF('Options supported'!M7=2,P$1,"")</f>
        <v>EPOC</v>
      </c>
      <c r="Q7" s="39" t="str">
        <f>IF('Options supported'!N7=2,Q$1,"")</f>
        <v/>
      </c>
      <c r="R7" s="39" t="str">
        <f>IF('Options supported'!O7=2,R$1,"")</f>
        <v/>
      </c>
      <c r="S7" s="39" t="str">
        <f>IF('Options supported'!P7=2,S$1,"")</f>
        <v>Fonterra</v>
      </c>
      <c r="T7" s="39" t="str">
        <f>IF('Options supported'!Q7=2,T$1,"")</f>
        <v>Genesis</v>
      </c>
      <c r="U7" s="39" t="str">
        <f>IF('Options supported'!R7=2,U$1,"")</f>
        <v/>
      </c>
      <c r="V7" s="39" t="str">
        <f>IF('Options supported'!S7=2,V$1,"")</f>
        <v/>
      </c>
      <c r="W7" s="39" t="str">
        <f>IF('Options supported'!T7=2,W$1,"")</f>
        <v/>
      </c>
      <c r="X7" s="39" t="str">
        <f>IF('Options supported'!U7=2,X$1,"")</f>
        <v/>
      </c>
      <c r="Y7" s="39" t="str">
        <f>IF('Options supported'!V7=2,Y$1,"")</f>
        <v>Mercury</v>
      </c>
      <c r="Z7" s="39" t="str">
        <f>IF('Options supported'!W7=2,Z$1,"")</f>
        <v/>
      </c>
      <c r="AA7" s="39" t="str">
        <f>IF('Options supported'!X7=2,AA$1,"")</f>
        <v/>
      </c>
      <c r="AB7" s="39" t="str">
        <f>IF('Options supported'!Y7=2,AB$1,"")</f>
        <v>Neil Walbran</v>
      </c>
      <c r="AC7" s="39" t="str">
        <f>IF('Options supported'!Z7=2,AC$1,"")</f>
        <v/>
      </c>
      <c r="AD7" s="39" t="str">
        <f>IF('Options supported'!AA7=2,AD$1,"")</f>
        <v/>
      </c>
      <c r="AE7" s="39" t="str">
        <f>IF('Options supported'!AB7=2,AE$1,"")</f>
        <v/>
      </c>
      <c r="AF7" s="39" t="str">
        <f>IF('Options supported'!AC7=2,AF$1,"")</f>
        <v>NZX</v>
      </c>
      <c r="AG7" s="39" t="str">
        <f>IF('Options supported'!AD7=2,AG$1,"")</f>
        <v/>
      </c>
      <c r="AH7" s="39" t="str">
        <f>IF('Options supported'!AE7=2,AH$1,"")</f>
        <v/>
      </c>
      <c r="AI7" s="39" t="str">
        <f>IF('Options supported'!AF7=2,AI$1,"")</f>
        <v>SolarZero</v>
      </c>
      <c r="AJ7" s="39" t="str">
        <f>IF('Options supported'!AG7=2,AJ$1,"")</f>
        <v>Transpower</v>
      </c>
      <c r="AK7" s="39" t="str">
        <f>IF('Options supported'!AH7=2,AK$1,"")</f>
        <v>Vector</v>
      </c>
      <c r="AL7" s="39" t="str">
        <f>IF('Options supported'!AI7=2,AL$1,"")</f>
        <v/>
      </c>
      <c r="AM7" s="40"/>
      <c r="AN7" s="39" t="str">
        <f>IF('Options supported'!D7=1,G$1,"")</f>
        <v/>
      </c>
      <c r="AO7" s="39" t="str">
        <f>IF('Options supported'!E7=1,H$1,"")</f>
        <v/>
      </c>
      <c r="AP7" s="39" t="str">
        <f>IF('Options supported'!F7=1,I$1,"")</f>
        <v/>
      </c>
      <c r="AQ7" s="39" t="str">
        <f>IF('Options supported'!G7=1,J$1,"")</f>
        <v/>
      </c>
      <c r="AR7" s="39" t="str">
        <f>IF('Options supported'!H7=1,K$1,"")</f>
        <v>Contact</v>
      </c>
      <c r="AS7" s="39" t="str">
        <f>IF('Options supported'!I7=1,L$1,"")</f>
        <v/>
      </c>
      <c r="AT7" s="39" t="str">
        <f>IF('Options supported'!J7=1,M$1,"")</f>
        <v/>
      </c>
      <c r="AU7" s="39" t="str">
        <f>IF('Options supported'!K7=1,N$1,"")</f>
        <v/>
      </c>
      <c r="AV7" s="39" t="str">
        <f>IF('Options supported'!L7=1,O$1,"")</f>
        <v/>
      </c>
      <c r="AW7" s="39" t="str">
        <f>IF('Options supported'!M7=1,P$1,"")</f>
        <v/>
      </c>
      <c r="AX7" s="39" t="str">
        <f>IF('Options supported'!N7=1,Q$1,"")</f>
        <v/>
      </c>
      <c r="AY7" s="39" t="str">
        <f>IF('Options supported'!O7=1,R$1,"")</f>
        <v/>
      </c>
      <c r="AZ7" s="39" t="str">
        <f>IF('Options supported'!P7=1,S$1,"")</f>
        <v/>
      </c>
      <c r="BA7" s="39" t="str">
        <f>IF('Options supported'!Q7=1,T$1,"")</f>
        <v/>
      </c>
      <c r="BB7" s="39" t="str">
        <f>IF('Options supported'!R7=1,U$1,"")</f>
        <v>Haast &amp; indep. Retailers</v>
      </c>
      <c r="BC7" s="39" t="str">
        <f>IF('Options supported'!S7=1,V$1,"")</f>
        <v/>
      </c>
      <c r="BD7" s="39" t="str">
        <f>IF('Options supported'!T7=1,W$1,"")</f>
        <v/>
      </c>
      <c r="BE7" s="39" t="str">
        <f>IF('Options supported'!U7=1,X$1,"")</f>
        <v/>
      </c>
      <c r="BF7" s="39" t="str">
        <f>IF('Options supported'!V7=1,Y$1,"")</f>
        <v/>
      </c>
      <c r="BG7" s="39" t="str">
        <f>IF('Options supported'!W7=1,Z$1,"")</f>
        <v>Meridian</v>
      </c>
      <c r="BH7" s="39" t="str">
        <f>IF('Options supported'!X7=1,AA$1,"")</f>
        <v/>
      </c>
      <c r="BI7" s="39" t="str">
        <f>IF('Options supported'!Y7=1,AB$1,"")</f>
        <v/>
      </c>
      <c r="BJ7" s="39" t="str">
        <f>IF('Options supported'!Z7=1,AC$1,"")</f>
        <v/>
      </c>
      <c r="BK7" s="39" t="str">
        <f>IF('Options supported'!AA7=1,AD$1,"")</f>
        <v/>
      </c>
      <c r="BL7" s="39" t="str">
        <f>IF('Options supported'!AB7=1,AE$1,"")</f>
        <v>NZWEA</v>
      </c>
      <c r="BM7" s="39" t="str">
        <f>IF('Options supported'!AC7=1,AF$1,"")</f>
        <v/>
      </c>
      <c r="BN7" s="39" t="str">
        <f>IF('Options supported'!AD7=1,AG$1,"")</f>
        <v/>
      </c>
      <c r="BO7" s="39" t="str">
        <f>IF('Options supported'!AE7=1,AH$1,"")</f>
        <v/>
      </c>
      <c r="BP7" s="39" t="str">
        <f>IF('Options supported'!AF7=1,AI$1,"")</f>
        <v/>
      </c>
      <c r="BQ7" s="39" t="str">
        <f>IF('Options supported'!AG7=1,AJ$1,"")</f>
        <v/>
      </c>
      <c r="BR7" s="39" t="str">
        <f>IF('Options supported'!AH7=1,AK$1,"")</f>
        <v/>
      </c>
      <c r="BS7" s="39" t="str">
        <f>IF('Options supported'!AI7=1,AL$1,"")</f>
        <v/>
      </c>
      <c r="BT7" s="40"/>
      <c r="BU7" t="str">
        <f>IF('Options supported'!D7=-1,G$1,"")</f>
        <v/>
      </c>
      <c r="BV7" t="str">
        <f>IF('Options supported'!E7=-1,H$1,"")</f>
        <v/>
      </c>
      <c r="BW7" t="str">
        <f>IF('Options supported'!F7=-1,I$1,"")</f>
        <v/>
      </c>
      <c r="BX7" t="str">
        <f>IF('Options supported'!G7=-1,J$1,"")</f>
        <v/>
      </c>
      <c r="BY7" t="str">
        <f>IF('Options supported'!H7=-1,K$1,"")</f>
        <v/>
      </c>
      <c r="BZ7" t="str">
        <f>IF('Options supported'!I7=-1,L$1,"")</f>
        <v/>
      </c>
      <c r="CA7" t="str">
        <f>IF('Options supported'!J7=-1,M$1,"")</f>
        <v/>
      </c>
      <c r="CB7" t="str">
        <f>IF('Options supported'!K7=-1,N$1,"")</f>
        <v/>
      </c>
      <c r="CC7" t="str">
        <f>IF('Options supported'!L7=-1,O$1,"")</f>
        <v/>
      </c>
      <c r="CD7" t="str">
        <f>IF('Options supported'!M7=-1,P$1,"")</f>
        <v/>
      </c>
      <c r="CE7" t="str">
        <f>IF('Options supported'!N7=-1,Q$1,"")</f>
        <v/>
      </c>
      <c r="CF7" t="str">
        <f>IF('Options supported'!O7=-1,R$1,"")</f>
        <v/>
      </c>
      <c r="CG7" t="str">
        <f>IF('Options supported'!P7=-1,S$1,"")</f>
        <v/>
      </c>
      <c r="CH7" t="str">
        <f>IF('Options supported'!Q7=-1,T$1,"")</f>
        <v/>
      </c>
      <c r="CI7" t="str">
        <f>IF('Options supported'!R7=-1,U$1,"")</f>
        <v/>
      </c>
      <c r="CJ7" t="str">
        <f>IF('Options supported'!S7=-1,V$1,"")</f>
        <v/>
      </c>
      <c r="CK7" t="str">
        <f>IF('Options supported'!T7=-1,W$1,"")</f>
        <v/>
      </c>
      <c r="CL7" t="str">
        <f>IF('Options supported'!U7=-1,X$1,"")</f>
        <v/>
      </c>
      <c r="CM7" t="str">
        <f>IF('Options supported'!V7=-1,Y$1,"")</f>
        <v/>
      </c>
      <c r="CN7" t="str">
        <f>IF('Options supported'!W7=-1,Z$1,"")</f>
        <v/>
      </c>
      <c r="CO7" t="str">
        <f>IF('Options supported'!X7=-1,AA$1,"")</f>
        <v/>
      </c>
      <c r="CP7" t="str">
        <f>IF('Options supported'!Y7=-1,AB$1,"")</f>
        <v/>
      </c>
      <c r="CQ7" t="str">
        <f>IF('Options supported'!Z7=-1,AC$1,"")</f>
        <v/>
      </c>
      <c r="CR7" t="str">
        <f>IF('Options supported'!AA7=-1,AD$1,"")</f>
        <v/>
      </c>
      <c r="CS7" t="str">
        <f>IF('Options supported'!AB7=-1,AE$1,"")</f>
        <v/>
      </c>
      <c r="CT7" t="str">
        <f>IF('Options supported'!AC7=-1,AF$1,"")</f>
        <v/>
      </c>
      <c r="CU7" t="str">
        <f>IF('Options supported'!AD7=-1,AG$1,"")</f>
        <v/>
      </c>
      <c r="CV7" t="str">
        <f>IF('Options supported'!AE7=-1,AH$1,"")</f>
        <v/>
      </c>
      <c r="CW7" t="str">
        <f>IF('Options supported'!AF7=-1,AI$1,"")</f>
        <v/>
      </c>
      <c r="CX7" t="str">
        <f>IF('Options supported'!AG7=-1,AJ$1,"")</f>
        <v/>
      </c>
      <c r="CY7" t="str">
        <f>IF('Options supported'!AH7=-1,AK$1,"")</f>
        <v/>
      </c>
      <c r="CZ7" t="str">
        <f>IF('Options supported'!AI7=-1,AL$1,"")</f>
        <v/>
      </c>
    </row>
    <row r="8" spans="1:104" x14ac:dyDescent="0.45">
      <c r="A8" s="39" t="s">
        <v>27</v>
      </c>
      <c r="B8" s="2" t="s">
        <v>37</v>
      </c>
      <c r="C8" s="48">
        <v>2</v>
      </c>
      <c r="D8" s="2" t="str">
        <f t="shared" si="0"/>
        <v>Contact, Genesis, Mercury, Meridian, Neil Walbran, Nova, Vector</v>
      </c>
      <c r="E8" s="2" t="str">
        <f t="shared" si="1"/>
        <v>MEUG</v>
      </c>
      <c r="F8" s="2" t="str">
        <f t="shared" si="2"/>
        <v>Entrust, Haast &amp; indep. Retailers</v>
      </c>
      <c r="G8" s="39" t="str">
        <f>IF('Options supported'!D8=2,G$1,"")</f>
        <v/>
      </c>
      <c r="H8" s="39" t="str">
        <f>IF('Options supported'!E8=2,H$1,"")</f>
        <v/>
      </c>
      <c r="I8" s="39" t="str">
        <f>IF('Options supported'!F8=2,I$1,"")</f>
        <v/>
      </c>
      <c r="J8" s="39" t="str">
        <f>IF('Options supported'!G8=2,J$1,"")</f>
        <v/>
      </c>
      <c r="K8" s="39" t="str">
        <f>IF('Options supported'!H8=2,K$1,"")</f>
        <v>Contact</v>
      </c>
      <c r="L8" s="39" t="str">
        <f>IF('Options supported'!I8=2,L$1,"")</f>
        <v/>
      </c>
      <c r="M8" s="39" t="str">
        <f>IF('Options supported'!J8=2,M$1,"")</f>
        <v/>
      </c>
      <c r="N8" s="39" t="str">
        <f>IF('Options supported'!K8=2,N$1,"")</f>
        <v/>
      </c>
      <c r="O8" s="39" t="str">
        <f>IF('Options supported'!L8=2,O$1,"")</f>
        <v/>
      </c>
      <c r="P8" s="39" t="str">
        <f>IF('Options supported'!M8=2,P$1,"")</f>
        <v/>
      </c>
      <c r="Q8" s="39" t="str">
        <f>IF('Options supported'!N8=2,Q$1,"")</f>
        <v/>
      </c>
      <c r="R8" s="39" t="str">
        <f>IF('Options supported'!O8=2,R$1,"")</f>
        <v/>
      </c>
      <c r="S8" s="39" t="str">
        <f>IF('Options supported'!P8=2,S$1,"")</f>
        <v/>
      </c>
      <c r="T8" s="39" t="str">
        <f>IF('Options supported'!Q8=2,T$1,"")</f>
        <v>Genesis</v>
      </c>
      <c r="U8" s="39" t="str">
        <f>IF('Options supported'!R8=2,U$1,"")</f>
        <v/>
      </c>
      <c r="V8" s="39" t="str">
        <f>IF('Options supported'!S8=2,V$1,"")</f>
        <v/>
      </c>
      <c r="W8" s="39" t="str">
        <f>IF('Options supported'!T8=2,W$1,"")</f>
        <v/>
      </c>
      <c r="X8" s="39" t="str">
        <f>IF('Options supported'!U8=2,X$1,"")</f>
        <v/>
      </c>
      <c r="Y8" s="39" t="str">
        <f>IF('Options supported'!V8=2,Y$1,"")</f>
        <v>Mercury</v>
      </c>
      <c r="Z8" s="39" t="str">
        <f>IF('Options supported'!W8=2,Z$1,"")</f>
        <v>Meridian</v>
      </c>
      <c r="AA8" s="39" t="str">
        <f>IF('Options supported'!X8=2,AA$1,"")</f>
        <v/>
      </c>
      <c r="AB8" s="39" t="str">
        <f>IF('Options supported'!Y8=2,AB$1,"")</f>
        <v>Neil Walbran</v>
      </c>
      <c r="AC8" s="39" t="str">
        <f>IF('Options supported'!Z8=2,AC$1,"")</f>
        <v>Nova</v>
      </c>
      <c r="AD8" s="39" t="str">
        <f>IF('Options supported'!AA8=2,AD$1,"")</f>
        <v/>
      </c>
      <c r="AE8" s="39" t="str">
        <f>IF('Options supported'!AB8=2,AE$1,"")</f>
        <v/>
      </c>
      <c r="AF8" s="39" t="str">
        <f>IF('Options supported'!AC8=2,AF$1,"")</f>
        <v/>
      </c>
      <c r="AG8" s="39" t="str">
        <f>IF('Options supported'!AD8=2,AG$1,"")</f>
        <v/>
      </c>
      <c r="AH8" s="39" t="str">
        <f>IF('Options supported'!AE8=2,AH$1,"")</f>
        <v/>
      </c>
      <c r="AI8" s="39" t="str">
        <f>IF('Options supported'!AF8=2,AI$1,"")</f>
        <v/>
      </c>
      <c r="AJ8" s="39" t="str">
        <f>IF('Options supported'!AG8=2,AJ$1,"")</f>
        <v/>
      </c>
      <c r="AK8" s="39" t="str">
        <f>IF('Options supported'!AH8=2,AK$1,"")</f>
        <v>Vector</v>
      </c>
      <c r="AL8" s="39" t="str">
        <f>IF('Options supported'!AI8=2,AL$1,"")</f>
        <v/>
      </c>
      <c r="AM8" s="40"/>
      <c r="AN8" s="39" t="str">
        <f>IF('Options supported'!D8=1,G$1,"")</f>
        <v/>
      </c>
      <c r="AO8" s="39" t="str">
        <f>IF('Options supported'!E8=1,H$1,"")</f>
        <v/>
      </c>
      <c r="AP8" s="39" t="str">
        <f>IF('Options supported'!F8=1,I$1,"")</f>
        <v/>
      </c>
      <c r="AQ8" s="39" t="str">
        <f>IF('Options supported'!G8=1,J$1,"")</f>
        <v/>
      </c>
      <c r="AR8" s="39" t="str">
        <f>IF('Options supported'!H8=1,K$1,"")</f>
        <v/>
      </c>
      <c r="AS8" s="39" t="str">
        <f>IF('Options supported'!I8=1,L$1,"")</f>
        <v/>
      </c>
      <c r="AT8" s="39" t="str">
        <f>IF('Options supported'!J8=1,M$1,"")</f>
        <v/>
      </c>
      <c r="AU8" s="39" t="str">
        <f>IF('Options supported'!K8=1,N$1,"")</f>
        <v/>
      </c>
      <c r="AV8" s="39" t="str">
        <f>IF('Options supported'!L8=1,O$1,"")</f>
        <v/>
      </c>
      <c r="AW8" s="39" t="str">
        <f>IF('Options supported'!M8=1,P$1,"")</f>
        <v/>
      </c>
      <c r="AX8" s="39" t="str">
        <f>IF('Options supported'!N8=1,Q$1,"")</f>
        <v/>
      </c>
      <c r="AY8" s="39" t="str">
        <f>IF('Options supported'!O8=1,R$1,"")</f>
        <v/>
      </c>
      <c r="AZ8" s="39" t="str">
        <f>IF('Options supported'!P8=1,S$1,"")</f>
        <v/>
      </c>
      <c r="BA8" s="39" t="str">
        <f>IF('Options supported'!Q8=1,T$1,"")</f>
        <v/>
      </c>
      <c r="BB8" s="39" t="str">
        <f>IF('Options supported'!R8=1,U$1,"")</f>
        <v/>
      </c>
      <c r="BC8" s="39" t="str">
        <f>IF('Options supported'!S8=1,V$1,"")</f>
        <v/>
      </c>
      <c r="BD8" s="39" t="str">
        <f>IF('Options supported'!T8=1,W$1,"")</f>
        <v/>
      </c>
      <c r="BE8" s="39" t="str">
        <f>IF('Options supported'!U8=1,X$1,"")</f>
        <v/>
      </c>
      <c r="BF8" s="39" t="str">
        <f>IF('Options supported'!V8=1,Y$1,"")</f>
        <v/>
      </c>
      <c r="BG8" s="39" t="str">
        <f>IF('Options supported'!W8=1,Z$1,"")</f>
        <v/>
      </c>
      <c r="BH8" s="39" t="str">
        <f>IF('Options supported'!X8=1,AA$1,"")</f>
        <v>MEUG</v>
      </c>
      <c r="BI8" s="39" t="str">
        <f>IF('Options supported'!Y8=1,AB$1,"")</f>
        <v/>
      </c>
      <c r="BJ8" s="39" t="str">
        <f>IF('Options supported'!Z8=1,AC$1,"")</f>
        <v/>
      </c>
      <c r="BK8" s="39" t="str">
        <f>IF('Options supported'!AA8=1,AD$1,"")</f>
        <v/>
      </c>
      <c r="BL8" s="39" t="str">
        <f>IF('Options supported'!AB8=1,AE$1,"")</f>
        <v/>
      </c>
      <c r="BM8" s="39" t="str">
        <f>IF('Options supported'!AC8=1,AF$1,"")</f>
        <v/>
      </c>
      <c r="BN8" s="39" t="str">
        <f>IF('Options supported'!AD8=1,AG$1,"")</f>
        <v/>
      </c>
      <c r="BO8" s="39" t="str">
        <f>IF('Options supported'!AE8=1,AH$1,"")</f>
        <v/>
      </c>
      <c r="BP8" s="39" t="str">
        <f>IF('Options supported'!AF8=1,AI$1,"")</f>
        <v/>
      </c>
      <c r="BQ8" s="39" t="str">
        <f>IF('Options supported'!AG8=1,AJ$1,"")</f>
        <v/>
      </c>
      <c r="BR8" s="39" t="str">
        <f>IF('Options supported'!AH8=1,AK$1,"")</f>
        <v/>
      </c>
      <c r="BS8" s="39" t="str">
        <f>IF('Options supported'!AI8=1,AL$1,"")</f>
        <v/>
      </c>
      <c r="BT8" s="40"/>
      <c r="BU8" t="str">
        <f>IF('Options supported'!D8=-1,G$1,"")</f>
        <v/>
      </c>
      <c r="BV8" t="str">
        <f>IF('Options supported'!E8=-1,H$1,"")</f>
        <v/>
      </c>
      <c r="BW8" t="str">
        <f>IF('Options supported'!F8=-1,I$1,"")</f>
        <v/>
      </c>
      <c r="BX8" t="str">
        <f>IF('Options supported'!G8=-1,J$1,"")</f>
        <v/>
      </c>
      <c r="BY8" t="str">
        <f>IF('Options supported'!H8=-1,K$1,"")</f>
        <v/>
      </c>
      <c r="BZ8" t="str">
        <f>IF('Options supported'!I8=-1,L$1,"")</f>
        <v/>
      </c>
      <c r="CA8" t="str">
        <f>IF('Options supported'!J8=-1,M$1,"")</f>
        <v/>
      </c>
      <c r="CB8" t="str">
        <f>IF('Options supported'!K8=-1,N$1,"")</f>
        <v/>
      </c>
      <c r="CC8" t="str">
        <f>IF('Options supported'!L8=-1,O$1,"")</f>
        <v>Entrust</v>
      </c>
      <c r="CD8" t="str">
        <f>IF('Options supported'!M8=-1,P$1,"")</f>
        <v/>
      </c>
      <c r="CE8" t="str">
        <f>IF('Options supported'!N8=-1,Q$1,"")</f>
        <v/>
      </c>
      <c r="CF8" t="str">
        <f>IF('Options supported'!O8=-1,R$1,"")</f>
        <v/>
      </c>
      <c r="CG8" t="str">
        <f>IF('Options supported'!P8=-1,S$1,"")</f>
        <v/>
      </c>
      <c r="CH8" t="str">
        <f>IF('Options supported'!Q8=-1,T$1,"")</f>
        <v/>
      </c>
      <c r="CI8" t="str">
        <f>IF('Options supported'!R8=-1,U$1,"")</f>
        <v>Haast &amp; indep. Retailers</v>
      </c>
      <c r="CJ8" t="str">
        <f>IF('Options supported'!S8=-1,V$1,"")</f>
        <v/>
      </c>
      <c r="CK8" t="str">
        <f>IF('Options supported'!T8=-1,W$1,"")</f>
        <v/>
      </c>
      <c r="CL8" t="str">
        <f>IF('Options supported'!U8=-1,X$1,"")</f>
        <v/>
      </c>
      <c r="CM8" t="str">
        <f>IF('Options supported'!V8=-1,Y$1,"")</f>
        <v/>
      </c>
      <c r="CN8" t="str">
        <f>IF('Options supported'!W8=-1,Z$1,"")</f>
        <v/>
      </c>
      <c r="CO8" t="str">
        <f>IF('Options supported'!X8=-1,AA$1,"")</f>
        <v/>
      </c>
      <c r="CP8" t="str">
        <f>IF('Options supported'!Y8=-1,AB$1,"")</f>
        <v/>
      </c>
      <c r="CQ8" t="str">
        <f>IF('Options supported'!Z8=-1,AC$1,"")</f>
        <v/>
      </c>
      <c r="CR8" t="str">
        <f>IF('Options supported'!AA8=-1,AD$1,"")</f>
        <v/>
      </c>
      <c r="CS8" t="str">
        <f>IF('Options supported'!AB8=-1,AE$1,"")</f>
        <v/>
      </c>
      <c r="CT8" t="str">
        <f>IF('Options supported'!AC8=-1,AF$1,"")</f>
        <v/>
      </c>
      <c r="CU8" t="str">
        <f>IF('Options supported'!AD8=-1,AG$1,"")</f>
        <v/>
      </c>
      <c r="CV8" t="str">
        <f>IF('Options supported'!AE8=-1,AH$1,"")</f>
        <v/>
      </c>
      <c r="CW8" t="str">
        <f>IF('Options supported'!AF8=-1,AI$1,"")</f>
        <v/>
      </c>
      <c r="CX8" t="str">
        <f>IF('Options supported'!AG8=-1,AJ$1,"")</f>
        <v/>
      </c>
      <c r="CY8" t="str">
        <f>IF('Options supported'!AH8=-1,AK$1,"")</f>
        <v/>
      </c>
      <c r="CZ8" t="str">
        <f>IF('Options supported'!AI8=-1,AL$1,"")</f>
        <v/>
      </c>
    </row>
    <row r="9" spans="1:104" x14ac:dyDescent="0.45">
      <c r="A9" s="39" t="s">
        <v>28</v>
      </c>
      <c r="B9" s="2" t="s">
        <v>38</v>
      </c>
      <c r="C9" s="49">
        <v>-1</v>
      </c>
      <c r="D9" s="2" t="str">
        <f t="shared" si="0"/>
        <v>Transpower</v>
      </c>
      <c r="E9" s="2" t="str">
        <f t="shared" si="1"/>
        <v>NZX</v>
      </c>
      <c r="F9" s="2" t="str">
        <f t="shared" si="2"/>
        <v>Contact, Genesis, MEUG</v>
      </c>
      <c r="G9" s="39" t="str">
        <f>IF('Options supported'!D9=2,G$1,"")</f>
        <v/>
      </c>
      <c r="H9" s="39" t="str">
        <f>IF('Options supported'!E9=2,H$1,"")</f>
        <v/>
      </c>
      <c r="I9" s="39" t="str">
        <f>IF('Options supported'!F9=2,I$1,"")</f>
        <v/>
      </c>
      <c r="J9" s="39" t="str">
        <f>IF('Options supported'!G9=2,J$1,"")</f>
        <v/>
      </c>
      <c r="K9" s="39" t="str">
        <f>IF('Options supported'!H9=2,K$1,"")</f>
        <v/>
      </c>
      <c r="L9" s="39" t="str">
        <f>IF('Options supported'!I9=2,L$1,"")</f>
        <v/>
      </c>
      <c r="M9" s="39" t="str">
        <f>IF('Options supported'!J9=2,M$1,"")</f>
        <v/>
      </c>
      <c r="N9" s="39" t="str">
        <f>IF('Options supported'!K9=2,N$1,"")</f>
        <v/>
      </c>
      <c r="O9" s="39" t="str">
        <f>IF('Options supported'!L9=2,O$1,"")</f>
        <v/>
      </c>
      <c r="P9" s="39" t="str">
        <f>IF('Options supported'!M9=2,P$1,"")</f>
        <v/>
      </c>
      <c r="Q9" s="39" t="str">
        <f>IF('Options supported'!N9=2,Q$1,"")</f>
        <v/>
      </c>
      <c r="R9" s="39" t="str">
        <f>IF('Options supported'!O9=2,R$1,"")</f>
        <v/>
      </c>
      <c r="S9" s="39" t="str">
        <f>IF('Options supported'!P9=2,S$1,"")</f>
        <v/>
      </c>
      <c r="T9" s="39" t="str">
        <f>IF('Options supported'!Q9=2,T$1,"")</f>
        <v/>
      </c>
      <c r="U9" s="39" t="str">
        <f>IF('Options supported'!R9=2,U$1,"")</f>
        <v/>
      </c>
      <c r="V9" s="39" t="str">
        <f>IF('Options supported'!S9=2,V$1,"")</f>
        <v/>
      </c>
      <c r="W9" s="39" t="str">
        <f>IF('Options supported'!T9=2,W$1,"")</f>
        <v/>
      </c>
      <c r="X9" s="39" t="str">
        <f>IF('Options supported'!U9=2,X$1,"")</f>
        <v/>
      </c>
      <c r="Y9" s="39" t="str">
        <f>IF('Options supported'!V9=2,Y$1,"")</f>
        <v/>
      </c>
      <c r="Z9" s="39" t="str">
        <f>IF('Options supported'!W9=2,Z$1,"")</f>
        <v/>
      </c>
      <c r="AA9" s="39" t="str">
        <f>IF('Options supported'!X9=2,AA$1,"")</f>
        <v/>
      </c>
      <c r="AB9" s="39" t="str">
        <f>IF('Options supported'!Y9=2,AB$1,"")</f>
        <v/>
      </c>
      <c r="AC9" s="39" t="str">
        <f>IF('Options supported'!Z9=2,AC$1,"")</f>
        <v/>
      </c>
      <c r="AD9" s="39" t="str">
        <f>IF('Options supported'!AA9=2,AD$1,"")</f>
        <v/>
      </c>
      <c r="AE9" s="39" t="str">
        <f>IF('Options supported'!AB9=2,AE$1,"")</f>
        <v/>
      </c>
      <c r="AF9" s="39" t="str">
        <f>IF('Options supported'!AC9=2,AF$1,"")</f>
        <v/>
      </c>
      <c r="AG9" s="39" t="str">
        <f>IF('Options supported'!AD9=2,AG$1,"")</f>
        <v/>
      </c>
      <c r="AH9" s="39" t="str">
        <f>IF('Options supported'!AE9=2,AH$1,"")</f>
        <v/>
      </c>
      <c r="AI9" s="39" t="str">
        <f>IF('Options supported'!AF9=2,AI$1,"")</f>
        <v/>
      </c>
      <c r="AJ9" s="39" t="str">
        <f>IF('Options supported'!AG9=2,AJ$1,"")</f>
        <v>Transpower</v>
      </c>
      <c r="AK9" s="39" t="str">
        <f>IF('Options supported'!AH9=2,AK$1,"")</f>
        <v/>
      </c>
      <c r="AL9" s="39" t="str">
        <f>IF('Options supported'!AI9=2,AL$1,"")</f>
        <v/>
      </c>
      <c r="AM9" s="40"/>
      <c r="AN9" s="39" t="str">
        <f>IF('Options supported'!D9=1,G$1,"")</f>
        <v/>
      </c>
      <c r="AO9" s="39" t="str">
        <f>IF('Options supported'!E9=1,H$1,"")</f>
        <v/>
      </c>
      <c r="AP9" s="39" t="str">
        <f>IF('Options supported'!F9=1,I$1,"")</f>
        <v/>
      </c>
      <c r="AQ9" s="39" t="str">
        <f>IF('Options supported'!G9=1,J$1,"")</f>
        <v/>
      </c>
      <c r="AR9" s="39" t="str">
        <f>IF('Options supported'!H9=1,K$1,"")</f>
        <v/>
      </c>
      <c r="AS9" s="39" t="str">
        <f>IF('Options supported'!I9=1,L$1,"")</f>
        <v/>
      </c>
      <c r="AT9" s="39" t="str">
        <f>IF('Options supported'!J9=1,M$1,"")</f>
        <v/>
      </c>
      <c r="AU9" s="39" t="str">
        <f>IF('Options supported'!K9=1,N$1,"")</f>
        <v/>
      </c>
      <c r="AV9" s="39" t="str">
        <f>IF('Options supported'!L9=1,O$1,"")</f>
        <v/>
      </c>
      <c r="AW9" s="39" t="str">
        <f>IF('Options supported'!M9=1,P$1,"")</f>
        <v/>
      </c>
      <c r="AX9" s="39" t="str">
        <f>IF('Options supported'!N9=1,Q$1,"")</f>
        <v/>
      </c>
      <c r="AY9" s="39" t="str">
        <f>IF('Options supported'!O9=1,R$1,"")</f>
        <v/>
      </c>
      <c r="AZ9" s="39" t="str">
        <f>IF('Options supported'!P9=1,S$1,"")</f>
        <v/>
      </c>
      <c r="BA9" s="39" t="str">
        <f>IF('Options supported'!Q9=1,T$1,"")</f>
        <v/>
      </c>
      <c r="BB9" s="39" t="str">
        <f>IF('Options supported'!R9=1,U$1,"")</f>
        <v/>
      </c>
      <c r="BC9" s="39" t="str">
        <f>IF('Options supported'!S9=1,V$1,"")</f>
        <v/>
      </c>
      <c r="BD9" s="39" t="str">
        <f>IF('Options supported'!T9=1,W$1,"")</f>
        <v/>
      </c>
      <c r="BE9" s="39" t="str">
        <f>IF('Options supported'!U9=1,X$1,"")</f>
        <v/>
      </c>
      <c r="BF9" s="39" t="str">
        <f>IF('Options supported'!V9=1,Y$1,"")</f>
        <v/>
      </c>
      <c r="BG9" s="39" t="str">
        <f>IF('Options supported'!W9=1,Z$1,"")</f>
        <v/>
      </c>
      <c r="BH9" s="39" t="str">
        <f>IF('Options supported'!X9=1,AA$1,"")</f>
        <v/>
      </c>
      <c r="BI9" s="39" t="str">
        <f>IF('Options supported'!Y9=1,AB$1,"")</f>
        <v/>
      </c>
      <c r="BJ9" s="39" t="str">
        <f>IF('Options supported'!Z9=1,AC$1,"")</f>
        <v/>
      </c>
      <c r="BK9" s="39" t="str">
        <f>IF('Options supported'!AA9=1,AD$1,"")</f>
        <v/>
      </c>
      <c r="BL9" s="39" t="str">
        <f>IF('Options supported'!AB9=1,AE$1,"")</f>
        <v/>
      </c>
      <c r="BM9" s="39" t="str">
        <f>IF('Options supported'!AC9=1,AF$1,"")</f>
        <v>NZX</v>
      </c>
      <c r="BN9" s="39" t="str">
        <f>IF('Options supported'!AD9=1,AG$1,"")</f>
        <v/>
      </c>
      <c r="BO9" s="39" t="str">
        <f>IF('Options supported'!AE9=1,AH$1,"")</f>
        <v/>
      </c>
      <c r="BP9" s="39" t="str">
        <f>IF('Options supported'!AF9=1,AI$1,"")</f>
        <v/>
      </c>
      <c r="BQ9" s="39" t="str">
        <f>IF('Options supported'!AG9=1,AJ$1,"")</f>
        <v/>
      </c>
      <c r="BR9" s="39" t="str">
        <f>IF('Options supported'!AH9=1,AK$1,"")</f>
        <v/>
      </c>
      <c r="BS9" s="39" t="str">
        <f>IF('Options supported'!AI9=1,AL$1,"")</f>
        <v/>
      </c>
      <c r="BT9" s="40"/>
      <c r="BU9" t="str">
        <f>IF('Options supported'!D9=-1,G$1,"")</f>
        <v/>
      </c>
      <c r="BV9" t="str">
        <f>IF('Options supported'!E9=-1,H$1,"")</f>
        <v/>
      </c>
      <c r="BW9" t="str">
        <f>IF('Options supported'!F9=-1,I$1,"")</f>
        <v/>
      </c>
      <c r="BX9" t="str">
        <f>IF('Options supported'!G9=-1,J$1,"")</f>
        <v/>
      </c>
      <c r="BY9" t="str">
        <f>IF('Options supported'!H9=-1,K$1,"")</f>
        <v>Contact</v>
      </c>
      <c r="BZ9" t="str">
        <f>IF('Options supported'!I9=-1,L$1,"")</f>
        <v/>
      </c>
      <c r="CA9" t="str">
        <f>IF('Options supported'!J9=-1,M$1,"")</f>
        <v/>
      </c>
      <c r="CB9" t="str">
        <f>IF('Options supported'!K9=-1,N$1,"")</f>
        <v/>
      </c>
      <c r="CC9" t="str">
        <f>IF('Options supported'!L9=-1,O$1,"")</f>
        <v/>
      </c>
      <c r="CD9" t="str">
        <f>IF('Options supported'!M9=-1,P$1,"")</f>
        <v/>
      </c>
      <c r="CE9" t="str">
        <f>IF('Options supported'!N9=-1,Q$1,"")</f>
        <v/>
      </c>
      <c r="CF9" t="str">
        <f>IF('Options supported'!O9=-1,R$1,"")</f>
        <v/>
      </c>
      <c r="CG9" t="str">
        <f>IF('Options supported'!P9=-1,S$1,"")</f>
        <v/>
      </c>
      <c r="CH9" t="str">
        <f>IF('Options supported'!Q9=-1,T$1,"")</f>
        <v>Genesis</v>
      </c>
      <c r="CI9" t="str">
        <f>IF('Options supported'!R9=-1,U$1,"")</f>
        <v/>
      </c>
      <c r="CJ9" t="str">
        <f>IF('Options supported'!S9=-1,V$1,"")</f>
        <v/>
      </c>
      <c r="CK9" t="str">
        <f>IF('Options supported'!T9=-1,W$1,"")</f>
        <v/>
      </c>
      <c r="CL9" t="str">
        <f>IF('Options supported'!U9=-1,X$1,"")</f>
        <v/>
      </c>
      <c r="CM9" t="str">
        <f>IF('Options supported'!V9=-1,Y$1,"")</f>
        <v/>
      </c>
      <c r="CN9" t="str">
        <f>IF('Options supported'!W9=-1,Z$1,"")</f>
        <v/>
      </c>
      <c r="CO9" t="str">
        <f>IF('Options supported'!X9=-1,AA$1,"")</f>
        <v>MEUG</v>
      </c>
      <c r="CP9" t="str">
        <f>IF('Options supported'!Y9=-1,AB$1,"")</f>
        <v/>
      </c>
      <c r="CQ9" t="str">
        <f>IF('Options supported'!Z9=-1,AC$1,"")</f>
        <v/>
      </c>
      <c r="CR9" t="str">
        <f>IF('Options supported'!AA9=-1,AD$1,"")</f>
        <v/>
      </c>
      <c r="CS9" t="str">
        <f>IF('Options supported'!AB9=-1,AE$1,"")</f>
        <v/>
      </c>
      <c r="CT9" t="str">
        <f>IF('Options supported'!AC9=-1,AF$1,"")</f>
        <v/>
      </c>
      <c r="CU9" t="str">
        <f>IF('Options supported'!AD9=-1,AG$1,"")</f>
        <v/>
      </c>
      <c r="CV9" t="str">
        <f>IF('Options supported'!AE9=-1,AH$1,"")</f>
        <v/>
      </c>
      <c r="CW9" t="str">
        <f>IF('Options supported'!AF9=-1,AI$1,"")</f>
        <v/>
      </c>
      <c r="CX9" t="str">
        <f>IF('Options supported'!AG9=-1,AJ$1,"")</f>
        <v/>
      </c>
      <c r="CY9" t="str">
        <f>IF('Options supported'!AH9=-1,AK$1,"")</f>
        <v/>
      </c>
      <c r="CZ9" t="str">
        <f>IF('Options supported'!AI9=-1,AL$1,"")</f>
        <v/>
      </c>
    </row>
    <row r="10" spans="1:104" x14ac:dyDescent="0.45">
      <c r="A10" s="39" t="s">
        <v>29</v>
      </c>
      <c r="B10" s="2" t="s">
        <v>39</v>
      </c>
      <c r="C10" s="49">
        <v>-1</v>
      </c>
      <c r="D10" s="2" t="str">
        <f t="shared" si="0"/>
        <v>Transpower</v>
      </c>
      <c r="E10" s="2" t="str">
        <f t="shared" si="1"/>
        <v/>
      </c>
      <c r="F10" s="2" t="str">
        <f t="shared" si="2"/>
        <v>Contact, Genesis, MEUG</v>
      </c>
      <c r="G10" s="39" t="str">
        <f>IF('Options supported'!D10=2,G$1,"")</f>
        <v/>
      </c>
      <c r="H10" s="39" t="str">
        <f>IF('Options supported'!E10=2,H$1,"")</f>
        <v/>
      </c>
      <c r="I10" s="39" t="str">
        <f>IF('Options supported'!F10=2,I$1,"")</f>
        <v/>
      </c>
      <c r="J10" s="39" t="str">
        <f>IF('Options supported'!G10=2,J$1,"")</f>
        <v/>
      </c>
      <c r="K10" s="39" t="str">
        <f>IF('Options supported'!H10=2,K$1,"")</f>
        <v/>
      </c>
      <c r="L10" s="39" t="str">
        <f>IF('Options supported'!I10=2,L$1,"")</f>
        <v/>
      </c>
      <c r="M10" s="39" t="str">
        <f>IF('Options supported'!J10=2,M$1,"")</f>
        <v/>
      </c>
      <c r="N10" s="39" t="str">
        <f>IF('Options supported'!K10=2,N$1,"")</f>
        <v/>
      </c>
      <c r="O10" s="39" t="str">
        <f>IF('Options supported'!L10=2,O$1,"")</f>
        <v/>
      </c>
      <c r="P10" s="39" t="str">
        <f>IF('Options supported'!M10=2,P$1,"")</f>
        <v/>
      </c>
      <c r="Q10" s="39" t="str">
        <f>IF('Options supported'!N10=2,Q$1,"")</f>
        <v/>
      </c>
      <c r="R10" s="39" t="str">
        <f>IF('Options supported'!O10=2,R$1,"")</f>
        <v/>
      </c>
      <c r="S10" s="39" t="str">
        <f>IF('Options supported'!P10=2,S$1,"")</f>
        <v/>
      </c>
      <c r="T10" s="39" t="str">
        <f>IF('Options supported'!Q10=2,T$1,"")</f>
        <v/>
      </c>
      <c r="U10" s="39" t="str">
        <f>IF('Options supported'!R10=2,U$1,"")</f>
        <v/>
      </c>
      <c r="V10" s="39" t="str">
        <f>IF('Options supported'!S10=2,V$1,"")</f>
        <v/>
      </c>
      <c r="W10" s="39" t="str">
        <f>IF('Options supported'!T10=2,W$1,"")</f>
        <v/>
      </c>
      <c r="X10" s="39" t="str">
        <f>IF('Options supported'!U10=2,X$1,"")</f>
        <v/>
      </c>
      <c r="Y10" s="39" t="str">
        <f>IF('Options supported'!V10=2,Y$1,"")</f>
        <v/>
      </c>
      <c r="Z10" s="39" t="str">
        <f>IF('Options supported'!W10=2,Z$1,"")</f>
        <v/>
      </c>
      <c r="AA10" s="39" t="str">
        <f>IF('Options supported'!X10=2,AA$1,"")</f>
        <v/>
      </c>
      <c r="AB10" s="39" t="str">
        <f>IF('Options supported'!Y10=2,AB$1,"")</f>
        <v/>
      </c>
      <c r="AC10" s="39" t="str">
        <f>IF('Options supported'!Z10=2,AC$1,"")</f>
        <v/>
      </c>
      <c r="AD10" s="39" t="str">
        <f>IF('Options supported'!AA10=2,AD$1,"")</f>
        <v/>
      </c>
      <c r="AE10" s="39" t="str">
        <f>IF('Options supported'!AB10=2,AE$1,"")</f>
        <v/>
      </c>
      <c r="AF10" s="39" t="str">
        <f>IF('Options supported'!AC10=2,AF$1,"")</f>
        <v/>
      </c>
      <c r="AG10" s="39" t="str">
        <f>IF('Options supported'!AD10=2,AG$1,"")</f>
        <v/>
      </c>
      <c r="AH10" s="39" t="str">
        <f>IF('Options supported'!AE10=2,AH$1,"")</f>
        <v/>
      </c>
      <c r="AI10" s="39" t="str">
        <f>IF('Options supported'!AF10=2,AI$1,"")</f>
        <v/>
      </c>
      <c r="AJ10" s="39" t="str">
        <f>IF('Options supported'!AG10=2,AJ$1,"")</f>
        <v>Transpower</v>
      </c>
      <c r="AK10" s="39" t="str">
        <f>IF('Options supported'!AH10=2,AK$1,"")</f>
        <v/>
      </c>
      <c r="AL10" s="39" t="str">
        <f>IF('Options supported'!AI10=2,AL$1,"")</f>
        <v/>
      </c>
      <c r="AM10" s="40"/>
      <c r="AN10" s="39" t="str">
        <f>IF('Options supported'!D10=1,G$1,"")</f>
        <v/>
      </c>
      <c r="AO10" s="39" t="str">
        <f>IF('Options supported'!E10=1,H$1,"")</f>
        <v/>
      </c>
      <c r="AP10" s="39" t="str">
        <f>IF('Options supported'!F10=1,I$1,"")</f>
        <v/>
      </c>
      <c r="AQ10" s="39" t="str">
        <f>IF('Options supported'!G10=1,J$1,"")</f>
        <v/>
      </c>
      <c r="AR10" s="39" t="str">
        <f>IF('Options supported'!H10=1,K$1,"")</f>
        <v/>
      </c>
      <c r="AS10" s="39" t="str">
        <f>IF('Options supported'!I10=1,L$1,"")</f>
        <v/>
      </c>
      <c r="AT10" s="39" t="str">
        <f>IF('Options supported'!J10=1,M$1,"")</f>
        <v/>
      </c>
      <c r="AU10" s="39" t="str">
        <f>IF('Options supported'!K10=1,N$1,"")</f>
        <v/>
      </c>
      <c r="AV10" s="39" t="str">
        <f>IF('Options supported'!L10=1,O$1,"")</f>
        <v/>
      </c>
      <c r="AW10" s="39" t="str">
        <f>IF('Options supported'!M10=1,P$1,"")</f>
        <v/>
      </c>
      <c r="AX10" s="39" t="str">
        <f>IF('Options supported'!N10=1,Q$1,"")</f>
        <v/>
      </c>
      <c r="AY10" s="39" t="str">
        <f>IF('Options supported'!O10=1,R$1,"")</f>
        <v/>
      </c>
      <c r="AZ10" s="39" t="str">
        <f>IF('Options supported'!P10=1,S$1,"")</f>
        <v/>
      </c>
      <c r="BA10" s="39" t="str">
        <f>IF('Options supported'!Q10=1,T$1,"")</f>
        <v/>
      </c>
      <c r="BB10" s="39" t="str">
        <f>IF('Options supported'!R10=1,U$1,"")</f>
        <v/>
      </c>
      <c r="BC10" s="39" t="str">
        <f>IF('Options supported'!S10=1,V$1,"")</f>
        <v/>
      </c>
      <c r="BD10" s="39" t="str">
        <f>IF('Options supported'!T10=1,W$1,"")</f>
        <v/>
      </c>
      <c r="BE10" s="39" t="str">
        <f>IF('Options supported'!U10=1,X$1,"")</f>
        <v/>
      </c>
      <c r="BF10" s="39" t="str">
        <f>IF('Options supported'!V10=1,Y$1,"")</f>
        <v/>
      </c>
      <c r="BG10" s="39" t="str">
        <f>IF('Options supported'!W10=1,Z$1,"")</f>
        <v/>
      </c>
      <c r="BH10" s="39" t="str">
        <f>IF('Options supported'!X10=1,AA$1,"")</f>
        <v/>
      </c>
      <c r="BI10" s="39" t="str">
        <f>IF('Options supported'!Y10=1,AB$1,"")</f>
        <v/>
      </c>
      <c r="BJ10" s="39" t="str">
        <f>IF('Options supported'!Z10=1,AC$1,"")</f>
        <v/>
      </c>
      <c r="BK10" s="39" t="str">
        <f>IF('Options supported'!AA10=1,AD$1,"")</f>
        <v/>
      </c>
      <c r="BL10" s="39" t="str">
        <f>IF('Options supported'!AB10=1,AE$1,"")</f>
        <v/>
      </c>
      <c r="BM10" s="39" t="str">
        <f>IF('Options supported'!AC10=1,AF$1,"")</f>
        <v/>
      </c>
      <c r="BN10" s="39" t="str">
        <f>IF('Options supported'!AD10=1,AG$1,"")</f>
        <v/>
      </c>
      <c r="BO10" s="39" t="str">
        <f>IF('Options supported'!AE10=1,AH$1,"")</f>
        <v/>
      </c>
      <c r="BP10" s="39" t="str">
        <f>IF('Options supported'!AF10=1,AI$1,"")</f>
        <v/>
      </c>
      <c r="BQ10" s="39" t="str">
        <f>IF('Options supported'!AG10=1,AJ$1,"")</f>
        <v/>
      </c>
      <c r="BR10" s="39" t="str">
        <f>IF('Options supported'!AH10=1,AK$1,"")</f>
        <v/>
      </c>
      <c r="BS10" s="39" t="str">
        <f>IF('Options supported'!AI10=1,AL$1,"")</f>
        <v/>
      </c>
      <c r="BT10" s="40"/>
      <c r="BU10" t="str">
        <f>IF('Options supported'!D10=-1,G$1,"")</f>
        <v/>
      </c>
      <c r="BV10" t="str">
        <f>IF('Options supported'!E10=-1,H$1,"")</f>
        <v/>
      </c>
      <c r="BW10" t="str">
        <f>IF('Options supported'!F10=-1,I$1,"")</f>
        <v/>
      </c>
      <c r="BX10" t="str">
        <f>IF('Options supported'!G10=-1,J$1,"")</f>
        <v/>
      </c>
      <c r="BY10" t="str">
        <f>IF('Options supported'!H10=-1,K$1,"")</f>
        <v>Contact</v>
      </c>
      <c r="BZ10" t="str">
        <f>IF('Options supported'!I10=-1,L$1,"")</f>
        <v/>
      </c>
      <c r="CA10" t="str">
        <f>IF('Options supported'!J10=-1,M$1,"")</f>
        <v/>
      </c>
      <c r="CB10" t="str">
        <f>IF('Options supported'!K10=-1,N$1,"")</f>
        <v/>
      </c>
      <c r="CC10" t="str">
        <f>IF('Options supported'!L10=-1,O$1,"")</f>
        <v/>
      </c>
      <c r="CD10" t="str">
        <f>IF('Options supported'!M10=-1,P$1,"")</f>
        <v/>
      </c>
      <c r="CE10" t="str">
        <f>IF('Options supported'!N10=-1,Q$1,"")</f>
        <v/>
      </c>
      <c r="CF10" t="str">
        <f>IF('Options supported'!O10=-1,R$1,"")</f>
        <v/>
      </c>
      <c r="CG10" t="str">
        <f>IF('Options supported'!P10=-1,S$1,"")</f>
        <v/>
      </c>
      <c r="CH10" t="str">
        <f>IF('Options supported'!Q10=-1,T$1,"")</f>
        <v>Genesis</v>
      </c>
      <c r="CI10" t="str">
        <f>IF('Options supported'!R10=-1,U$1,"")</f>
        <v/>
      </c>
      <c r="CJ10" t="str">
        <f>IF('Options supported'!S10=-1,V$1,"")</f>
        <v/>
      </c>
      <c r="CK10" t="str">
        <f>IF('Options supported'!T10=-1,W$1,"")</f>
        <v/>
      </c>
      <c r="CL10" t="str">
        <f>IF('Options supported'!U10=-1,X$1,"")</f>
        <v/>
      </c>
      <c r="CM10" t="str">
        <f>IF('Options supported'!V10=-1,Y$1,"")</f>
        <v/>
      </c>
      <c r="CN10" t="str">
        <f>IF('Options supported'!W10=-1,Z$1,"")</f>
        <v/>
      </c>
      <c r="CO10" t="str">
        <f>IF('Options supported'!X10=-1,AA$1,"")</f>
        <v>MEUG</v>
      </c>
      <c r="CP10" t="str">
        <f>IF('Options supported'!Y10=-1,AB$1,"")</f>
        <v/>
      </c>
      <c r="CQ10" t="str">
        <f>IF('Options supported'!Z10=-1,AC$1,"")</f>
        <v/>
      </c>
      <c r="CR10" t="str">
        <f>IF('Options supported'!AA10=-1,AD$1,"")</f>
        <v/>
      </c>
      <c r="CS10" t="str">
        <f>IF('Options supported'!AB10=-1,AE$1,"")</f>
        <v/>
      </c>
      <c r="CT10" t="str">
        <f>IF('Options supported'!AC10=-1,AF$1,"")</f>
        <v/>
      </c>
      <c r="CU10" t="str">
        <f>IF('Options supported'!AD10=-1,AG$1,"")</f>
        <v/>
      </c>
      <c r="CV10" t="str">
        <f>IF('Options supported'!AE10=-1,AH$1,"")</f>
        <v/>
      </c>
      <c r="CW10" t="str">
        <f>IF('Options supported'!AF10=-1,AI$1,"")</f>
        <v/>
      </c>
      <c r="CX10" t="str">
        <f>IF('Options supported'!AG10=-1,AJ$1,"")</f>
        <v/>
      </c>
      <c r="CY10" t="str">
        <f>IF('Options supported'!AH10=-1,AK$1,"")</f>
        <v/>
      </c>
      <c r="CZ10" t="str">
        <f>IF('Options supported'!AI10=-1,AL$1,"")</f>
        <v/>
      </c>
    </row>
    <row r="11" spans="1:104" s="4" customFormat="1" x14ac:dyDescent="0.45">
      <c r="A11" s="41" t="s">
        <v>30</v>
      </c>
      <c r="B11" s="54" t="s">
        <v>40</v>
      </c>
      <c r="C11" s="50">
        <v>-1</v>
      </c>
      <c r="D11" s="54" t="str">
        <f t="shared" si="0"/>
        <v/>
      </c>
      <c r="E11" s="54" t="str">
        <f t="shared" si="1"/>
        <v>Genesis</v>
      </c>
      <c r="F11" s="54" t="str">
        <f t="shared" si="2"/>
        <v>Contact, Fonterra, MEUG</v>
      </c>
      <c r="G11" s="41" t="str">
        <f>IF('Options supported'!D11=2,G$1,"")</f>
        <v/>
      </c>
      <c r="H11" s="41" t="str">
        <f>IF('Options supported'!E11=2,H$1,"")</f>
        <v/>
      </c>
      <c r="I11" s="41" t="str">
        <f>IF('Options supported'!F11=2,I$1,"")</f>
        <v/>
      </c>
      <c r="J11" s="41" t="str">
        <f>IF('Options supported'!G11=2,J$1,"")</f>
        <v/>
      </c>
      <c r="K11" s="41" t="str">
        <f>IF('Options supported'!H11=2,K$1,"")</f>
        <v/>
      </c>
      <c r="L11" s="41" t="str">
        <f>IF('Options supported'!I11=2,L$1,"")</f>
        <v/>
      </c>
      <c r="M11" s="41" t="str">
        <f>IF('Options supported'!J11=2,M$1,"")</f>
        <v/>
      </c>
      <c r="N11" s="41" t="str">
        <f>IF('Options supported'!K11=2,N$1,"")</f>
        <v/>
      </c>
      <c r="O11" s="41" t="str">
        <f>IF('Options supported'!L11=2,O$1,"")</f>
        <v/>
      </c>
      <c r="P11" s="41" t="str">
        <f>IF('Options supported'!M11=2,P$1,"")</f>
        <v/>
      </c>
      <c r="Q11" s="41" t="str">
        <f>IF('Options supported'!N11=2,Q$1,"")</f>
        <v/>
      </c>
      <c r="R11" s="41" t="str">
        <f>IF('Options supported'!O11=2,R$1,"")</f>
        <v/>
      </c>
      <c r="S11" s="41" t="str">
        <f>IF('Options supported'!P11=2,S$1,"")</f>
        <v/>
      </c>
      <c r="T11" s="41" t="str">
        <f>IF('Options supported'!Q11=2,T$1,"")</f>
        <v/>
      </c>
      <c r="U11" s="41" t="str">
        <f>IF('Options supported'!R11=2,U$1,"")</f>
        <v/>
      </c>
      <c r="V11" s="41" t="str">
        <f>IF('Options supported'!S11=2,V$1,"")</f>
        <v/>
      </c>
      <c r="W11" s="41" t="str">
        <f>IF('Options supported'!T11=2,W$1,"")</f>
        <v/>
      </c>
      <c r="X11" s="41" t="str">
        <f>IF('Options supported'!U11=2,X$1,"")</f>
        <v/>
      </c>
      <c r="Y11" s="41" t="str">
        <f>IF('Options supported'!V11=2,Y$1,"")</f>
        <v/>
      </c>
      <c r="Z11" s="41" t="str">
        <f>IF('Options supported'!W11=2,Z$1,"")</f>
        <v/>
      </c>
      <c r="AA11" s="41" t="str">
        <f>IF('Options supported'!X11=2,AA$1,"")</f>
        <v/>
      </c>
      <c r="AB11" s="41" t="str">
        <f>IF('Options supported'!Y11=2,AB$1,"")</f>
        <v/>
      </c>
      <c r="AC11" s="41" t="str">
        <f>IF('Options supported'!Z11=2,AC$1,"")</f>
        <v/>
      </c>
      <c r="AD11" s="41" t="str">
        <f>IF('Options supported'!AA11=2,AD$1,"")</f>
        <v/>
      </c>
      <c r="AE11" s="41" t="str">
        <f>IF('Options supported'!AB11=2,AE$1,"")</f>
        <v/>
      </c>
      <c r="AF11" s="41" t="str">
        <f>IF('Options supported'!AC11=2,AF$1,"")</f>
        <v/>
      </c>
      <c r="AG11" s="41" t="str">
        <f>IF('Options supported'!AD11=2,AG$1,"")</f>
        <v/>
      </c>
      <c r="AH11" s="41" t="str">
        <f>IF('Options supported'!AE11=2,AH$1,"")</f>
        <v/>
      </c>
      <c r="AI11" s="41" t="str">
        <f>IF('Options supported'!AF11=2,AI$1,"")</f>
        <v/>
      </c>
      <c r="AJ11" s="41" t="str">
        <f>IF('Options supported'!AG11=2,AJ$1,"")</f>
        <v/>
      </c>
      <c r="AK11" s="41" t="str">
        <f>IF('Options supported'!AH11=2,AK$1,"")</f>
        <v/>
      </c>
      <c r="AL11" s="41" t="str">
        <f>IF('Options supported'!AI11=2,AL$1,"")</f>
        <v/>
      </c>
      <c r="AM11" s="42"/>
      <c r="AN11" s="41" t="str">
        <f>IF('Options supported'!D11=1,G$1,"")</f>
        <v/>
      </c>
      <c r="AO11" s="41" t="str">
        <f>IF('Options supported'!E11=1,H$1,"")</f>
        <v/>
      </c>
      <c r="AP11" s="41" t="str">
        <f>IF('Options supported'!F11=1,I$1,"")</f>
        <v/>
      </c>
      <c r="AQ11" s="41" t="str">
        <f>IF('Options supported'!G11=1,J$1,"")</f>
        <v/>
      </c>
      <c r="AR11" s="41" t="str">
        <f>IF('Options supported'!H11=1,K$1,"")</f>
        <v/>
      </c>
      <c r="AS11" s="41" t="str">
        <f>IF('Options supported'!I11=1,L$1,"")</f>
        <v/>
      </c>
      <c r="AT11" s="41" t="str">
        <f>IF('Options supported'!J11=1,M$1,"")</f>
        <v/>
      </c>
      <c r="AU11" s="41" t="str">
        <f>IF('Options supported'!K11=1,N$1,"")</f>
        <v/>
      </c>
      <c r="AV11" s="41" t="str">
        <f>IF('Options supported'!L11=1,O$1,"")</f>
        <v/>
      </c>
      <c r="AW11" s="41" t="str">
        <f>IF('Options supported'!M11=1,P$1,"")</f>
        <v/>
      </c>
      <c r="AX11" s="41" t="str">
        <f>IF('Options supported'!N11=1,Q$1,"")</f>
        <v/>
      </c>
      <c r="AY11" s="41" t="str">
        <f>IF('Options supported'!O11=1,R$1,"")</f>
        <v/>
      </c>
      <c r="AZ11" s="41" t="str">
        <f>IF('Options supported'!P11=1,S$1,"")</f>
        <v/>
      </c>
      <c r="BA11" s="41" t="str">
        <f>IF('Options supported'!Q11=1,T$1,"")</f>
        <v>Genesis</v>
      </c>
      <c r="BB11" s="41" t="str">
        <f>IF('Options supported'!R11=1,U$1,"")</f>
        <v/>
      </c>
      <c r="BC11" s="41" t="str">
        <f>IF('Options supported'!S11=1,V$1,"")</f>
        <v/>
      </c>
      <c r="BD11" s="41" t="str">
        <f>IF('Options supported'!T11=1,W$1,"")</f>
        <v/>
      </c>
      <c r="BE11" s="41" t="str">
        <f>IF('Options supported'!U11=1,X$1,"")</f>
        <v/>
      </c>
      <c r="BF11" s="41" t="str">
        <f>IF('Options supported'!V11=1,Y$1,"")</f>
        <v/>
      </c>
      <c r="BG11" s="41" t="str">
        <f>IF('Options supported'!W11=1,Z$1,"")</f>
        <v/>
      </c>
      <c r="BH11" s="41" t="str">
        <f>IF('Options supported'!X11=1,AA$1,"")</f>
        <v/>
      </c>
      <c r="BI11" s="41" t="str">
        <f>IF('Options supported'!Y11=1,AB$1,"")</f>
        <v/>
      </c>
      <c r="BJ11" s="41" t="str">
        <f>IF('Options supported'!Z11=1,AC$1,"")</f>
        <v/>
      </c>
      <c r="BK11" s="41" t="str">
        <f>IF('Options supported'!AA11=1,AD$1,"")</f>
        <v/>
      </c>
      <c r="BL11" s="41" t="str">
        <f>IF('Options supported'!AB11=1,AE$1,"")</f>
        <v/>
      </c>
      <c r="BM11" s="41" t="str">
        <f>IF('Options supported'!AC11=1,AF$1,"")</f>
        <v/>
      </c>
      <c r="BN11" s="41" t="str">
        <f>IF('Options supported'!AD11=1,AG$1,"")</f>
        <v/>
      </c>
      <c r="BO11" s="41" t="str">
        <f>IF('Options supported'!AE11=1,AH$1,"")</f>
        <v/>
      </c>
      <c r="BP11" s="41" t="str">
        <f>IF('Options supported'!AF11=1,AI$1,"")</f>
        <v/>
      </c>
      <c r="BQ11" s="41" t="str">
        <f>IF('Options supported'!AG11=1,AJ$1,"")</f>
        <v/>
      </c>
      <c r="BR11" s="41" t="str">
        <f>IF('Options supported'!AH11=1,AK$1,"")</f>
        <v/>
      </c>
      <c r="BS11" s="41" t="str">
        <f>IF('Options supported'!AI11=1,AL$1,"")</f>
        <v/>
      </c>
      <c r="BT11" s="42"/>
      <c r="BU11" s="4" t="str">
        <f>IF('Options supported'!D11=-1,G$1,"")</f>
        <v/>
      </c>
      <c r="BV11" s="4" t="str">
        <f>IF('Options supported'!E11=-1,H$1,"")</f>
        <v/>
      </c>
      <c r="BW11" s="4" t="str">
        <f>IF('Options supported'!F11=-1,I$1,"")</f>
        <v/>
      </c>
      <c r="BX11" s="4" t="str">
        <f>IF('Options supported'!G11=-1,J$1,"")</f>
        <v/>
      </c>
      <c r="BY11" s="4" t="str">
        <f>IF('Options supported'!H11=-1,K$1,"")</f>
        <v>Contact</v>
      </c>
      <c r="BZ11" s="4" t="str">
        <f>IF('Options supported'!I11=-1,L$1,"")</f>
        <v/>
      </c>
      <c r="CA11" s="4" t="str">
        <f>IF('Options supported'!J11=-1,M$1,"")</f>
        <v/>
      </c>
      <c r="CB11" s="4" t="str">
        <f>IF('Options supported'!K11=-1,N$1,"")</f>
        <v/>
      </c>
      <c r="CC11" s="4" t="str">
        <f>IF('Options supported'!L11=-1,O$1,"")</f>
        <v/>
      </c>
      <c r="CD11" s="4" t="str">
        <f>IF('Options supported'!M11=-1,P$1,"")</f>
        <v/>
      </c>
      <c r="CE11" s="4" t="str">
        <f>IF('Options supported'!N11=-1,Q$1,"")</f>
        <v/>
      </c>
      <c r="CF11" s="4" t="str">
        <f>IF('Options supported'!O11=-1,R$1,"")</f>
        <v/>
      </c>
      <c r="CG11" s="4" t="str">
        <f>IF('Options supported'!P11=-1,S$1,"")</f>
        <v>Fonterra</v>
      </c>
      <c r="CH11" s="4" t="str">
        <f>IF('Options supported'!Q11=-1,T$1,"")</f>
        <v/>
      </c>
      <c r="CI11" s="4" t="str">
        <f>IF('Options supported'!R11=-1,U$1,"")</f>
        <v/>
      </c>
      <c r="CJ11" s="4" t="str">
        <f>IF('Options supported'!S11=-1,V$1,"")</f>
        <v/>
      </c>
      <c r="CK11" s="4" t="str">
        <f>IF('Options supported'!T11=-1,W$1,"")</f>
        <v/>
      </c>
      <c r="CL11" s="4" t="str">
        <f>IF('Options supported'!U11=-1,X$1,"")</f>
        <v/>
      </c>
      <c r="CM11" s="4" t="str">
        <f>IF('Options supported'!V11=-1,Y$1,"")</f>
        <v/>
      </c>
      <c r="CN11" s="4" t="str">
        <f>IF('Options supported'!W11=-1,Z$1,"")</f>
        <v/>
      </c>
      <c r="CO11" s="4" t="str">
        <f>IF('Options supported'!X11=-1,AA$1,"")</f>
        <v>MEUG</v>
      </c>
      <c r="CP11" s="4" t="str">
        <f>IF('Options supported'!Y11=-1,AB$1,"")</f>
        <v/>
      </c>
      <c r="CQ11" s="4" t="str">
        <f>IF('Options supported'!Z11=-1,AC$1,"")</f>
        <v/>
      </c>
      <c r="CR11" s="4" t="str">
        <f>IF('Options supported'!AA11=-1,AD$1,"")</f>
        <v/>
      </c>
      <c r="CS11" s="4" t="str">
        <f>IF('Options supported'!AB11=-1,AE$1,"")</f>
        <v/>
      </c>
      <c r="CT11" s="4" t="str">
        <f>IF('Options supported'!AC11=-1,AF$1,"")</f>
        <v/>
      </c>
      <c r="CU11" s="4" t="str">
        <f>IF('Options supported'!AD11=-1,AG$1,"")</f>
        <v/>
      </c>
      <c r="CV11" s="4" t="str">
        <f>IF('Options supported'!AE11=-1,AH$1,"")</f>
        <v/>
      </c>
      <c r="CW11" s="4" t="str">
        <f>IF('Options supported'!AF11=-1,AI$1,"")</f>
        <v/>
      </c>
      <c r="CX11" s="4" t="str">
        <f>IF('Options supported'!AG11=-1,AJ$1,"")</f>
        <v/>
      </c>
      <c r="CY11" s="4" t="str">
        <f>IF('Options supported'!AH11=-1,AK$1,"")</f>
        <v/>
      </c>
      <c r="CZ11" s="4" t="str">
        <f>IF('Options supported'!AI11=-1,AL$1,"")</f>
        <v/>
      </c>
    </row>
    <row r="12" spans="1:104" s="43" customFormat="1" ht="24" x14ac:dyDescent="0.45">
      <c r="A12" s="44" t="s">
        <v>108</v>
      </c>
      <c r="B12" s="55" t="s">
        <v>41</v>
      </c>
      <c r="C12" s="52">
        <v>2</v>
      </c>
      <c r="D12" s="55" t="str">
        <f t="shared" si="0"/>
        <v>Electra, Energy Resources Aotearoa, ERANZ, Haast &amp; indep. Retailers, Mercury, Meridian, Neil Walbran, NZWEA, Vector</v>
      </c>
      <c r="E12" s="55" t="str">
        <f t="shared" si="1"/>
        <v>Genesis</v>
      </c>
      <c r="F12" s="55" t="str">
        <f t="shared" si="2"/>
        <v>Contact</v>
      </c>
      <c r="G12" s="44" t="str">
        <f>IF('Options supported'!D12=2,G$1,"")</f>
        <v/>
      </c>
      <c r="H12" s="44" t="str">
        <f>IF('Options supported'!E12=2,H$1,"")</f>
        <v/>
      </c>
      <c r="I12" s="44" t="str">
        <f>IF('Options supported'!F12=2,I$1,"")</f>
        <v/>
      </c>
      <c r="J12" s="44" t="str">
        <f>IF('Options supported'!G12=2,J$1,"")</f>
        <v/>
      </c>
      <c r="K12" s="44" t="str">
        <f>IF('Options supported'!H12=2,K$1,"")</f>
        <v/>
      </c>
      <c r="L12" s="44" t="str">
        <f>IF('Options supported'!I12=2,L$1,"")</f>
        <v>Electra</v>
      </c>
      <c r="M12" s="44" t="str">
        <f>IF('Options supported'!J12=2,M$1,"")</f>
        <v/>
      </c>
      <c r="N12" s="44" t="str">
        <f>IF('Options supported'!K12=2,N$1,"")</f>
        <v>Energy Resources Aotearoa</v>
      </c>
      <c r="O12" s="44" t="str">
        <f>IF('Options supported'!L12=2,O$1,"")</f>
        <v/>
      </c>
      <c r="P12" s="44" t="str">
        <f>IF('Options supported'!M12=2,P$1,"")</f>
        <v/>
      </c>
      <c r="Q12" s="44" t="str">
        <f>IF('Options supported'!N12=2,Q$1,"")</f>
        <v>ERANZ</v>
      </c>
      <c r="R12" s="44" t="str">
        <f>IF('Options supported'!O12=2,R$1,"")</f>
        <v/>
      </c>
      <c r="S12" s="44" t="str">
        <f>IF('Options supported'!P12=2,S$1,"")</f>
        <v/>
      </c>
      <c r="T12" s="44" t="str">
        <f>IF('Options supported'!Q12=2,T$1,"")</f>
        <v/>
      </c>
      <c r="U12" s="44" t="str">
        <f>IF('Options supported'!R12=2,U$1,"")</f>
        <v>Haast &amp; indep. Retailers</v>
      </c>
      <c r="V12" s="44" t="str">
        <f>IF('Options supported'!S12=2,V$1,"")</f>
        <v/>
      </c>
      <c r="W12" s="44" t="str">
        <f>IF('Options supported'!T12=2,W$1,"")</f>
        <v/>
      </c>
      <c r="X12" s="44" t="str">
        <f>IF('Options supported'!U12=2,X$1,"")</f>
        <v/>
      </c>
      <c r="Y12" s="44" t="str">
        <f>IF('Options supported'!V12=2,Y$1,"")</f>
        <v>Mercury</v>
      </c>
      <c r="Z12" s="44" t="str">
        <f>IF('Options supported'!W12=2,Z$1,"")</f>
        <v>Meridian</v>
      </c>
      <c r="AA12" s="44" t="str">
        <f>IF('Options supported'!X12=2,AA$1,"")</f>
        <v/>
      </c>
      <c r="AB12" s="44" t="str">
        <f>IF('Options supported'!Y12=2,AB$1,"")</f>
        <v>Neil Walbran</v>
      </c>
      <c r="AC12" s="44" t="str">
        <f>IF('Options supported'!Z12=2,AC$1,"")</f>
        <v/>
      </c>
      <c r="AD12" s="44" t="str">
        <f>IF('Options supported'!AA12=2,AD$1,"")</f>
        <v/>
      </c>
      <c r="AE12" s="44" t="str">
        <f>IF('Options supported'!AB12=2,AE$1,"")</f>
        <v>NZWEA</v>
      </c>
      <c r="AF12" s="44" t="str">
        <f>IF('Options supported'!AC12=2,AF$1,"")</f>
        <v/>
      </c>
      <c r="AG12" s="44" t="str">
        <f>IF('Options supported'!AD12=2,AG$1,"")</f>
        <v/>
      </c>
      <c r="AH12" s="44" t="str">
        <f>IF('Options supported'!AE12=2,AH$1,"")</f>
        <v/>
      </c>
      <c r="AI12" s="44" t="str">
        <f>IF('Options supported'!AF12=2,AI$1,"")</f>
        <v/>
      </c>
      <c r="AJ12" s="44" t="str">
        <f>IF('Options supported'!AG12=2,AJ$1,"")</f>
        <v/>
      </c>
      <c r="AK12" s="44" t="str">
        <f>IF('Options supported'!AH12=2,AK$1,"")</f>
        <v>Vector</v>
      </c>
      <c r="AL12" s="44" t="str">
        <f>IF('Options supported'!AI12=2,AL$1,"")</f>
        <v/>
      </c>
      <c r="AM12" s="45"/>
      <c r="AN12" s="44" t="str">
        <f>IF('Options supported'!D12=1,G$1,"")</f>
        <v/>
      </c>
      <c r="AO12" s="44" t="str">
        <f>IF('Options supported'!E12=1,H$1,"")</f>
        <v/>
      </c>
      <c r="AP12" s="44" t="str">
        <f>IF('Options supported'!F12=1,I$1,"")</f>
        <v/>
      </c>
      <c r="AQ12" s="44" t="str">
        <f>IF('Options supported'!G12=1,J$1,"")</f>
        <v/>
      </c>
      <c r="AR12" s="44" t="str">
        <f>IF('Options supported'!H12=1,K$1,"")</f>
        <v/>
      </c>
      <c r="AS12" s="44" t="str">
        <f>IF('Options supported'!I12=1,L$1,"")</f>
        <v/>
      </c>
      <c r="AT12" s="44" t="str">
        <f>IF('Options supported'!J12=1,M$1,"")</f>
        <v/>
      </c>
      <c r="AU12" s="44" t="str">
        <f>IF('Options supported'!K12=1,N$1,"")</f>
        <v/>
      </c>
      <c r="AV12" s="44" t="str">
        <f>IF('Options supported'!L12=1,O$1,"")</f>
        <v/>
      </c>
      <c r="AW12" s="44" t="str">
        <f>IF('Options supported'!M12=1,P$1,"")</f>
        <v/>
      </c>
      <c r="AX12" s="44" t="str">
        <f>IF('Options supported'!N12=1,Q$1,"")</f>
        <v/>
      </c>
      <c r="AY12" s="44" t="str">
        <f>IF('Options supported'!O12=1,R$1,"")</f>
        <v/>
      </c>
      <c r="AZ12" s="44" t="str">
        <f>IF('Options supported'!P12=1,S$1,"")</f>
        <v/>
      </c>
      <c r="BA12" s="44" t="str">
        <f>IF('Options supported'!Q12=1,T$1,"")</f>
        <v>Genesis</v>
      </c>
      <c r="BB12" s="44" t="str">
        <f>IF('Options supported'!R12=1,U$1,"")</f>
        <v/>
      </c>
      <c r="BC12" s="44" t="str">
        <f>IF('Options supported'!S12=1,V$1,"")</f>
        <v/>
      </c>
      <c r="BD12" s="44" t="str">
        <f>IF('Options supported'!T12=1,W$1,"")</f>
        <v/>
      </c>
      <c r="BE12" s="44" t="str">
        <f>IF('Options supported'!U12=1,X$1,"")</f>
        <v/>
      </c>
      <c r="BF12" s="44" t="str">
        <f>IF('Options supported'!V12=1,Y$1,"")</f>
        <v/>
      </c>
      <c r="BG12" s="44" t="str">
        <f>IF('Options supported'!W12=1,Z$1,"")</f>
        <v/>
      </c>
      <c r="BH12" s="44" t="str">
        <f>IF('Options supported'!X12=1,AA$1,"")</f>
        <v/>
      </c>
      <c r="BI12" s="44" t="str">
        <f>IF('Options supported'!Y12=1,AB$1,"")</f>
        <v/>
      </c>
      <c r="BJ12" s="44" t="str">
        <f>IF('Options supported'!Z12=1,AC$1,"")</f>
        <v/>
      </c>
      <c r="BK12" s="44" t="str">
        <f>IF('Options supported'!AA12=1,AD$1,"")</f>
        <v/>
      </c>
      <c r="BL12" s="44" t="str">
        <f>IF('Options supported'!AB12=1,AE$1,"")</f>
        <v/>
      </c>
      <c r="BM12" s="44" t="str">
        <f>IF('Options supported'!AC12=1,AF$1,"")</f>
        <v/>
      </c>
      <c r="BN12" s="44" t="str">
        <f>IF('Options supported'!AD12=1,AG$1,"")</f>
        <v/>
      </c>
      <c r="BO12" s="44" t="str">
        <f>IF('Options supported'!AE12=1,AH$1,"")</f>
        <v/>
      </c>
      <c r="BP12" s="44" t="str">
        <f>IF('Options supported'!AF12=1,AI$1,"")</f>
        <v/>
      </c>
      <c r="BQ12" s="44" t="str">
        <f>IF('Options supported'!AG12=1,AJ$1,"")</f>
        <v/>
      </c>
      <c r="BR12" s="44" t="str">
        <f>IF('Options supported'!AH12=1,AK$1,"")</f>
        <v/>
      </c>
      <c r="BS12" s="44" t="str">
        <f>IF('Options supported'!AI12=1,AL$1,"")</f>
        <v/>
      </c>
      <c r="BT12" s="45"/>
      <c r="BU12" s="43" t="str">
        <f>IF('Options supported'!D12=-1,G$1,"")</f>
        <v/>
      </c>
      <c r="BV12" s="43" t="str">
        <f>IF('Options supported'!E12=-1,H$1,"")</f>
        <v/>
      </c>
      <c r="BW12" s="43" t="str">
        <f>IF('Options supported'!F12=-1,I$1,"")</f>
        <v/>
      </c>
      <c r="BX12" s="43" t="str">
        <f>IF('Options supported'!G12=-1,J$1,"")</f>
        <v/>
      </c>
      <c r="BY12" s="43" t="str">
        <f>IF('Options supported'!H12=-1,K$1,"")</f>
        <v>Contact</v>
      </c>
      <c r="BZ12" s="43" t="str">
        <f>IF('Options supported'!I12=-1,L$1,"")</f>
        <v/>
      </c>
      <c r="CA12" s="43" t="str">
        <f>IF('Options supported'!J12=-1,M$1,"")</f>
        <v/>
      </c>
      <c r="CB12" s="43" t="str">
        <f>IF('Options supported'!K12=-1,N$1,"")</f>
        <v/>
      </c>
      <c r="CC12" s="43" t="str">
        <f>IF('Options supported'!L12=-1,O$1,"")</f>
        <v/>
      </c>
      <c r="CD12" s="43" t="str">
        <f>IF('Options supported'!M12=-1,P$1,"")</f>
        <v/>
      </c>
      <c r="CE12" s="43" t="str">
        <f>IF('Options supported'!N12=-1,Q$1,"")</f>
        <v/>
      </c>
      <c r="CF12" s="43" t="str">
        <f>IF('Options supported'!O12=-1,R$1,"")</f>
        <v/>
      </c>
      <c r="CG12" s="43" t="str">
        <f>IF('Options supported'!P12=-1,S$1,"")</f>
        <v/>
      </c>
      <c r="CH12" s="43" t="str">
        <f>IF('Options supported'!Q12=-1,T$1,"")</f>
        <v/>
      </c>
      <c r="CI12" s="43" t="str">
        <f>IF('Options supported'!R12=-1,U$1,"")</f>
        <v/>
      </c>
      <c r="CJ12" s="43" t="str">
        <f>IF('Options supported'!S12=-1,V$1,"")</f>
        <v/>
      </c>
      <c r="CK12" s="43" t="str">
        <f>IF('Options supported'!T12=-1,W$1,"")</f>
        <v/>
      </c>
      <c r="CL12" s="43" t="str">
        <f>IF('Options supported'!U12=-1,X$1,"")</f>
        <v/>
      </c>
      <c r="CM12" s="43" t="str">
        <f>IF('Options supported'!V12=-1,Y$1,"")</f>
        <v/>
      </c>
      <c r="CN12" s="43" t="str">
        <f>IF('Options supported'!W12=-1,Z$1,"")</f>
        <v/>
      </c>
      <c r="CO12" s="43" t="str">
        <f>IF('Options supported'!X12=-1,AA$1,"")</f>
        <v/>
      </c>
      <c r="CP12" s="43" t="str">
        <f>IF('Options supported'!Y12=-1,AB$1,"")</f>
        <v/>
      </c>
      <c r="CQ12" s="43" t="str">
        <f>IF('Options supported'!Z12=-1,AC$1,"")</f>
        <v/>
      </c>
      <c r="CR12" s="43" t="str">
        <f>IF('Options supported'!AA12=-1,AD$1,"")</f>
        <v/>
      </c>
      <c r="CS12" s="43" t="str">
        <f>IF('Options supported'!AB12=-1,AE$1,"")</f>
        <v/>
      </c>
      <c r="CT12" s="43" t="str">
        <f>IF('Options supported'!AC12=-1,AF$1,"")</f>
        <v/>
      </c>
      <c r="CU12" s="43" t="str">
        <f>IF('Options supported'!AD12=-1,AG$1,"")</f>
        <v/>
      </c>
      <c r="CV12" s="43" t="str">
        <f>IF('Options supported'!AE12=-1,AH$1,"")</f>
        <v/>
      </c>
      <c r="CW12" s="43" t="str">
        <f>IF('Options supported'!AF12=-1,AI$1,"")</f>
        <v/>
      </c>
      <c r="CX12" s="43" t="str">
        <f>IF('Options supported'!AG12=-1,AJ$1,"")</f>
        <v/>
      </c>
      <c r="CY12" s="43" t="str">
        <f>IF('Options supported'!AH12=-1,AK$1,"")</f>
        <v/>
      </c>
      <c r="CZ12" s="43" t="str">
        <f>IF('Options supported'!AI12=-1,AL$1,"")</f>
        <v/>
      </c>
    </row>
    <row r="13" spans="1:104" ht="24" x14ac:dyDescent="0.45">
      <c r="A13" s="39" t="s">
        <v>42</v>
      </c>
      <c r="B13" s="2" t="s">
        <v>43</v>
      </c>
      <c r="C13" s="48">
        <v>2</v>
      </c>
      <c r="D13" s="2" t="str">
        <f t="shared" si="0"/>
        <v>Energy Resources Aotearoa, Fonterra, LMS Energy, Mercury, Neil Walbran, NZWEA</v>
      </c>
      <c r="E13" s="2" t="str">
        <f t="shared" si="1"/>
        <v>Meridian, MEUG</v>
      </c>
      <c r="F13" s="2" t="str">
        <f t="shared" si="2"/>
        <v>Contact, Genesis</v>
      </c>
      <c r="G13" s="39" t="str">
        <f>IF('Options supported'!D13=2,G$1,"")</f>
        <v/>
      </c>
      <c r="H13" s="39" t="str">
        <f>IF('Options supported'!E13=2,H$1,"")</f>
        <v/>
      </c>
      <c r="I13" s="39" t="str">
        <f>IF('Options supported'!F13=2,I$1,"")</f>
        <v/>
      </c>
      <c r="J13" s="39" t="str">
        <f>IF('Options supported'!G13=2,J$1,"")</f>
        <v/>
      </c>
      <c r="K13" s="39" t="str">
        <f>IF('Options supported'!H13=2,K$1,"")</f>
        <v/>
      </c>
      <c r="L13" s="39" t="str">
        <f>IF('Options supported'!I13=2,L$1,"")</f>
        <v/>
      </c>
      <c r="M13" s="39" t="str">
        <f>IF('Options supported'!J13=2,M$1,"")</f>
        <v/>
      </c>
      <c r="N13" s="39" t="str">
        <f>IF('Options supported'!K13=2,N$1,"")</f>
        <v>Energy Resources Aotearoa</v>
      </c>
      <c r="O13" s="39" t="str">
        <f>IF('Options supported'!L13=2,O$1,"")</f>
        <v/>
      </c>
      <c r="P13" s="39" t="str">
        <f>IF('Options supported'!M13=2,P$1,"")</f>
        <v/>
      </c>
      <c r="Q13" s="39" t="str">
        <f>IF('Options supported'!N13=2,Q$1,"")</f>
        <v/>
      </c>
      <c r="R13" s="39" t="str">
        <f>IF('Options supported'!O13=2,R$1,"")</f>
        <v/>
      </c>
      <c r="S13" s="39" t="str">
        <f>IF('Options supported'!P13=2,S$1,"")</f>
        <v>Fonterra</v>
      </c>
      <c r="T13" s="39" t="str">
        <f>IF('Options supported'!Q13=2,T$1,"")</f>
        <v/>
      </c>
      <c r="U13" s="39" t="str">
        <f>IF('Options supported'!R13=2,U$1,"")</f>
        <v/>
      </c>
      <c r="V13" s="39" t="str">
        <f>IF('Options supported'!S13=2,V$1,"")</f>
        <v/>
      </c>
      <c r="W13" s="39" t="str">
        <f>IF('Options supported'!T13=2,W$1,"")</f>
        <v>LMS Energy</v>
      </c>
      <c r="X13" s="39" t="str">
        <f>IF('Options supported'!U13=2,X$1,"")</f>
        <v/>
      </c>
      <c r="Y13" s="39" t="str">
        <f>IF('Options supported'!V13=2,Y$1,"")</f>
        <v>Mercury</v>
      </c>
      <c r="Z13" s="39" t="str">
        <f>IF('Options supported'!W13=2,Z$1,"")</f>
        <v/>
      </c>
      <c r="AA13" s="39" t="str">
        <f>IF('Options supported'!X13=2,AA$1,"")</f>
        <v/>
      </c>
      <c r="AB13" s="39" t="str">
        <f>IF('Options supported'!Y13=2,AB$1,"")</f>
        <v>Neil Walbran</v>
      </c>
      <c r="AC13" s="39" t="str">
        <f>IF('Options supported'!Z13=2,AC$1,"")</f>
        <v/>
      </c>
      <c r="AD13" s="39" t="str">
        <f>IF('Options supported'!AA13=2,AD$1,"")</f>
        <v/>
      </c>
      <c r="AE13" s="39" t="str">
        <f>IF('Options supported'!AB13=2,AE$1,"")</f>
        <v>NZWEA</v>
      </c>
      <c r="AF13" s="39" t="str">
        <f>IF('Options supported'!AC13=2,AF$1,"")</f>
        <v/>
      </c>
      <c r="AG13" s="39" t="str">
        <f>IF('Options supported'!AD13=2,AG$1,"")</f>
        <v/>
      </c>
      <c r="AH13" s="39" t="str">
        <f>IF('Options supported'!AE13=2,AH$1,"")</f>
        <v/>
      </c>
      <c r="AI13" s="39" t="str">
        <f>IF('Options supported'!AF13=2,AI$1,"")</f>
        <v/>
      </c>
      <c r="AJ13" s="39" t="str">
        <f>IF('Options supported'!AG13=2,AJ$1,"")</f>
        <v/>
      </c>
      <c r="AK13" s="39" t="str">
        <f>IF('Options supported'!AH13=2,AK$1,"")</f>
        <v/>
      </c>
      <c r="AL13" s="39" t="str">
        <f>IF('Options supported'!AI13=2,AL$1,"")</f>
        <v/>
      </c>
      <c r="AM13" s="40"/>
      <c r="AN13" s="39" t="str">
        <f>IF('Options supported'!D13=1,G$1,"")</f>
        <v/>
      </c>
      <c r="AO13" s="39" t="str">
        <f>IF('Options supported'!E13=1,H$1,"")</f>
        <v/>
      </c>
      <c r="AP13" s="39" t="str">
        <f>IF('Options supported'!F13=1,I$1,"")</f>
        <v/>
      </c>
      <c r="AQ13" s="39" t="str">
        <f>IF('Options supported'!G13=1,J$1,"")</f>
        <v/>
      </c>
      <c r="AR13" s="39" t="str">
        <f>IF('Options supported'!H13=1,K$1,"")</f>
        <v/>
      </c>
      <c r="AS13" s="39" t="str">
        <f>IF('Options supported'!I13=1,L$1,"")</f>
        <v/>
      </c>
      <c r="AT13" s="39" t="str">
        <f>IF('Options supported'!J13=1,M$1,"")</f>
        <v/>
      </c>
      <c r="AU13" s="39" t="str">
        <f>IF('Options supported'!K13=1,N$1,"")</f>
        <v/>
      </c>
      <c r="AV13" s="39" t="str">
        <f>IF('Options supported'!L13=1,O$1,"")</f>
        <v/>
      </c>
      <c r="AW13" s="39" t="str">
        <f>IF('Options supported'!M13=1,P$1,"")</f>
        <v/>
      </c>
      <c r="AX13" s="39" t="str">
        <f>IF('Options supported'!N13=1,Q$1,"")</f>
        <v/>
      </c>
      <c r="AY13" s="39" t="str">
        <f>IF('Options supported'!O13=1,R$1,"")</f>
        <v/>
      </c>
      <c r="AZ13" s="39" t="str">
        <f>IF('Options supported'!P13=1,S$1,"")</f>
        <v/>
      </c>
      <c r="BA13" s="39" t="str">
        <f>IF('Options supported'!Q13=1,T$1,"")</f>
        <v/>
      </c>
      <c r="BB13" s="39" t="str">
        <f>IF('Options supported'!R13=1,U$1,"")</f>
        <v/>
      </c>
      <c r="BC13" s="39" t="str">
        <f>IF('Options supported'!S13=1,V$1,"")</f>
        <v/>
      </c>
      <c r="BD13" s="39" t="str">
        <f>IF('Options supported'!T13=1,W$1,"")</f>
        <v/>
      </c>
      <c r="BE13" s="39" t="str">
        <f>IF('Options supported'!U13=1,X$1,"")</f>
        <v/>
      </c>
      <c r="BF13" s="39" t="str">
        <f>IF('Options supported'!V13=1,Y$1,"")</f>
        <v/>
      </c>
      <c r="BG13" s="39" t="str">
        <f>IF('Options supported'!W13=1,Z$1,"")</f>
        <v>Meridian</v>
      </c>
      <c r="BH13" s="39" t="str">
        <f>IF('Options supported'!X13=1,AA$1,"")</f>
        <v>MEUG</v>
      </c>
      <c r="BI13" s="39" t="str">
        <f>IF('Options supported'!Y13=1,AB$1,"")</f>
        <v/>
      </c>
      <c r="BJ13" s="39" t="str">
        <f>IF('Options supported'!Z13=1,AC$1,"")</f>
        <v/>
      </c>
      <c r="BK13" s="39" t="str">
        <f>IF('Options supported'!AA13=1,AD$1,"")</f>
        <v/>
      </c>
      <c r="BL13" s="39" t="str">
        <f>IF('Options supported'!AB13=1,AE$1,"")</f>
        <v/>
      </c>
      <c r="BM13" s="39" t="str">
        <f>IF('Options supported'!AC13=1,AF$1,"")</f>
        <v/>
      </c>
      <c r="BN13" s="39" t="str">
        <f>IF('Options supported'!AD13=1,AG$1,"")</f>
        <v/>
      </c>
      <c r="BO13" s="39" t="str">
        <f>IF('Options supported'!AE13=1,AH$1,"")</f>
        <v/>
      </c>
      <c r="BP13" s="39" t="str">
        <f>IF('Options supported'!AF13=1,AI$1,"")</f>
        <v/>
      </c>
      <c r="BQ13" s="39" t="str">
        <f>IF('Options supported'!AG13=1,AJ$1,"")</f>
        <v/>
      </c>
      <c r="BR13" s="39" t="str">
        <f>IF('Options supported'!AH13=1,AK$1,"")</f>
        <v/>
      </c>
      <c r="BS13" s="39" t="str">
        <f>IF('Options supported'!AI13=1,AL$1,"")</f>
        <v/>
      </c>
      <c r="BT13" s="40"/>
      <c r="BU13" t="str">
        <f>IF('Options supported'!D13=-1,G$1,"")</f>
        <v/>
      </c>
      <c r="BV13" t="str">
        <f>IF('Options supported'!E13=-1,H$1,"")</f>
        <v/>
      </c>
      <c r="BW13" t="str">
        <f>IF('Options supported'!F13=-1,I$1,"")</f>
        <v/>
      </c>
      <c r="BX13" t="str">
        <f>IF('Options supported'!G13=-1,J$1,"")</f>
        <v/>
      </c>
      <c r="BY13" t="str">
        <f>IF('Options supported'!H13=-1,K$1,"")</f>
        <v>Contact</v>
      </c>
      <c r="BZ13" t="str">
        <f>IF('Options supported'!I13=-1,L$1,"")</f>
        <v/>
      </c>
      <c r="CA13" t="str">
        <f>IF('Options supported'!J13=-1,M$1,"")</f>
        <v/>
      </c>
      <c r="CB13" t="str">
        <f>IF('Options supported'!K13=-1,N$1,"")</f>
        <v/>
      </c>
      <c r="CC13" t="str">
        <f>IF('Options supported'!L13=-1,O$1,"")</f>
        <v/>
      </c>
      <c r="CD13" t="str">
        <f>IF('Options supported'!M13=-1,P$1,"")</f>
        <v/>
      </c>
      <c r="CE13" t="str">
        <f>IF('Options supported'!N13=-1,Q$1,"")</f>
        <v/>
      </c>
      <c r="CF13" t="str">
        <f>IF('Options supported'!O13=-1,R$1,"")</f>
        <v/>
      </c>
      <c r="CG13" t="str">
        <f>IF('Options supported'!P13=-1,S$1,"")</f>
        <v/>
      </c>
      <c r="CH13" t="str">
        <f>IF('Options supported'!Q13=-1,T$1,"")</f>
        <v>Genesis</v>
      </c>
      <c r="CI13" t="str">
        <f>IF('Options supported'!R13=-1,U$1,"")</f>
        <v/>
      </c>
      <c r="CJ13" t="str">
        <f>IF('Options supported'!S13=-1,V$1,"")</f>
        <v/>
      </c>
      <c r="CK13" t="str">
        <f>IF('Options supported'!T13=-1,W$1,"")</f>
        <v/>
      </c>
      <c r="CL13" t="str">
        <f>IF('Options supported'!U13=-1,X$1,"")</f>
        <v/>
      </c>
      <c r="CM13" t="str">
        <f>IF('Options supported'!V13=-1,Y$1,"")</f>
        <v/>
      </c>
      <c r="CN13" t="str">
        <f>IF('Options supported'!W13=-1,Z$1,"")</f>
        <v/>
      </c>
      <c r="CO13" t="str">
        <f>IF('Options supported'!X13=-1,AA$1,"")</f>
        <v/>
      </c>
      <c r="CP13" t="str">
        <f>IF('Options supported'!Y13=-1,AB$1,"")</f>
        <v/>
      </c>
      <c r="CQ13" t="str">
        <f>IF('Options supported'!Z13=-1,AC$1,"")</f>
        <v/>
      </c>
      <c r="CR13" t="str">
        <f>IF('Options supported'!AA13=-1,AD$1,"")</f>
        <v/>
      </c>
      <c r="CS13" t="str">
        <f>IF('Options supported'!AB13=-1,AE$1,"")</f>
        <v/>
      </c>
      <c r="CT13" t="str">
        <f>IF('Options supported'!AC13=-1,AF$1,"")</f>
        <v/>
      </c>
      <c r="CU13" t="str">
        <f>IF('Options supported'!AD13=-1,AG$1,"")</f>
        <v/>
      </c>
      <c r="CV13" t="str">
        <f>IF('Options supported'!AE13=-1,AH$1,"")</f>
        <v/>
      </c>
      <c r="CW13" t="str">
        <f>IF('Options supported'!AF13=-1,AI$1,"")</f>
        <v/>
      </c>
      <c r="CX13" t="str">
        <f>IF('Options supported'!AG13=-1,AJ$1,"")</f>
        <v/>
      </c>
      <c r="CY13" t="str">
        <f>IF('Options supported'!AH13=-1,AK$1,"")</f>
        <v/>
      </c>
      <c r="CZ13" t="str">
        <f>IF('Options supported'!AI13=-1,AL$1,"")</f>
        <v/>
      </c>
    </row>
    <row r="14" spans="1:104" ht="24" x14ac:dyDescent="0.45">
      <c r="A14" s="39" t="s">
        <v>44</v>
      </c>
      <c r="B14" s="2" t="s">
        <v>45</v>
      </c>
      <c r="C14" s="48">
        <v>2</v>
      </c>
      <c r="D14" s="2" t="str">
        <f t="shared" si="0"/>
        <v>Energy Resources Aotearoa, Genesis, Mercury, Meridian, Neil Walbran, NZWEA, Transpower</v>
      </c>
      <c r="E14" s="2" t="str">
        <f t="shared" si="1"/>
        <v>MEUG</v>
      </c>
      <c r="F14" s="2" t="str">
        <f t="shared" si="2"/>
        <v>Contact</v>
      </c>
      <c r="G14" s="39" t="str">
        <f>IF('Options supported'!D14=2,G$1,"")</f>
        <v/>
      </c>
      <c r="H14" s="39" t="str">
        <f>IF('Options supported'!E14=2,H$1,"")</f>
        <v/>
      </c>
      <c r="I14" s="39" t="str">
        <f>IF('Options supported'!F14=2,I$1,"")</f>
        <v/>
      </c>
      <c r="J14" s="39" t="str">
        <f>IF('Options supported'!G14=2,J$1,"")</f>
        <v/>
      </c>
      <c r="K14" s="39" t="str">
        <f>IF('Options supported'!H14=2,K$1,"")</f>
        <v/>
      </c>
      <c r="L14" s="39" t="str">
        <f>IF('Options supported'!I14=2,L$1,"")</f>
        <v/>
      </c>
      <c r="M14" s="39" t="str">
        <f>IF('Options supported'!J14=2,M$1,"")</f>
        <v/>
      </c>
      <c r="N14" s="39" t="str">
        <f>IF('Options supported'!K14=2,N$1,"")</f>
        <v>Energy Resources Aotearoa</v>
      </c>
      <c r="O14" s="39" t="str">
        <f>IF('Options supported'!L14=2,O$1,"")</f>
        <v/>
      </c>
      <c r="P14" s="39" t="str">
        <f>IF('Options supported'!M14=2,P$1,"")</f>
        <v/>
      </c>
      <c r="Q14" s="39" t="str">
        <f>IF('Options supported'!N14=2,Q$1,"")</f>
        <v/>
      </c>
      <c r="R14" s="39" t="str">
        <f>IF('Options supported'!O14=2,R$1,"")</f>
        <v/>
      </c>
      <c r="S14" s="39" t="str">
        <f>IF('Options supported'!P14=2,S$1,"")</f>
        <v/>
      </c>
      <c r="T14" s="39" t="str">
        <f>IF('Options supported'!Q14=2,T$1,"")</f>
        <v>Genesis</v>
      </c>
      <c r="U14" s="39" t="str">
        <f>IF('Options supported'!R14=2,U$1,"")</f>
        <v/>
      </c>
      <c r="V14" s="39" t="str">
        <f>IF('Options supported'!S14=2,V$1,"")</f>
        <v/>
      </c>
      <c r="W14" s="39" t="str">
        <f>IF('Options supported'!T14=2,W$1,"")</f>
        <v/>
      </c>
      <c r="X14" s="39" t="str">
        <f>IF('Options supported'!U14=2,X$1,"")</f>
        <v/>
      </c>
      <c r="Y14" s="39" t="str">
        <f>IF('Options supported'!V14=2,Y$1,"")</f>
        <v>Mercury</v>
      </c>
      <c r="Z14" s="39" t="str">
        <f>IF('Options supported'!W14=2,Z$1,"")</f>
        <v>Meridian</v>
      </c>
      <c r="AA14" s="39" t="str">
        <f>IF('Options supported'!X14=2,AA$1,"")</f>
        <v/>
      </c>
      <c r="AB14" s="39" t="str">
        <f>IF('Options supported'!Y14=2,AB$1,"")</f>
        <v>Neil Walbran</v>
      </c>
      <c r="AC14" s="39" t="str">
        <f>IF('Options supported'!Z14=2,AC$1,"")</f>
        <v/>
      </c>
      <c r="AD14" s="39" t="str">
        <f>IF('Options supported'!AA14=2,AD$1,"")</f>
        <v/>
      </c>
      <c r="AE14" s="39" t="str">
        <f>IF('Options supported'!AB14=2,AE$1,"")</f>
        <v>NZWEA</v>
      </c>
      <c r="AF14" s="39" t="str">
        <f>IF('Options supported'!AC14=2,AF$1,"")</f>
        <v/>
      </c>
      <c r="AG14" s="39" t="str">
        <f>IF('Options supported'!AD14=2,AG$1,"")</f>
        <v/>
      </c>
      <c r="AH14" s="39" t="str">
        <f>IF('Options supported'!AE14=2,AH$1,"")</f>
        <v/>
      </c>
      <c r="AI14" s="39" t="str">
        <f>IF('Options supported'!AF14=2,AI$1,"")</f>
        <v/>
      </c>
      <c r="AJ14" s="39" t="str">
        <f>IF('Options supported'!AG14=2,AJ$1,"")</f>
        <v>Transpower</v>
      </c>
      <c r="AK14" s="39" t="str">
        <f>IF('Options supported'!AH14=2,AK$1,"")</f>
        <v/>
      </c>
      <c r="AL14" s="39" t="str">
        <f>IF('Options supported'!AI14=2,AL$1,"")</f>
        <v/>
      </c>
      <c r="AM14" s="40"/>
      <c r="AN14" s="39" t="str">
        <f>IF('Options supported'!D14=1,G$1,"")</f>
        <v/>
      </c>
      <c r="AO14" s="39" t="str">
        <f>IF('Options supported'!E14=1,H$1,"")</f>
        <v/>
      </c>
      <c r="AP14" s="39" t="str">
        <f>IF('Options supported'!F14=1,I$1,"")</f>
        <v/>
      </c>
      <c r="AQ14" s="39" t="str">
        <f>IF('Options supported'!G14=1,J$1,"")</f>
        <v/>
      </c>
      <c r="AR14" s="39" t="str">
        <f>IF('Options supported'!H14=1,K$1,"")</f>
        <v/>
      </c>
      <c r="AS14" s="39" t="str">
        <f>IF('Options supported'!I14=1,L$1,"")</f>
        <v/>
      </c>
      <c r="AT14" s="39" t="str">
        <f>IF('Options supported'!J14=1,M$1,"")</f>
        <v/>
      </c>
      <c r="AU14" s="39" t="str">
        <f>IF('Options supported'!K14=1,N$1,"")</f>
        <v/>
      </c>
      <c r="AV14" s="39" t="str">
        <f>IF('Options supported'!L14=1,O$1,"")</f>
        <v/>
      </c>
      <c r="AW14" s="39" t="str">
        <f>IF('Options supported'!M14=1,P$1,"")</f>
        <v/>
      </c>
      <c r="AX14" s="39" t="str">
        <f>IF('Options supported'!N14=1,Q$1,"")</f>
        <v/>
      </c>
      <c r="AY14" s="39" t="str">
        <f>IF('Options supported'!O14=1,R$1,"")</f>
        <v/>
      </c>
      <c r="AZ14" s="39" t="str">
        <f>IF('Options supported'!P14=1,S$1,"")</f>
        <v/>
      </c>
      <c r="BA14" s="39" t="str">
        <f>IF('Options supported'!Q14=1,T$1,"")</f>
        <v/>
      </c>
      <c r="BB14" s="39" t="str">
        <f>IF('Options supported'!R14=1,U$1,"")</f>
        <v/>
      </c>
      <c r="BC14" s="39" t="str">
        <f>IF('Options supported'!S14=1,V$1,"")</f>
        <v/>
      </c>
      <c r="BD14" s="39" t="str">
        <f>IF('Options supported'!T14=1,W$1,"")</f>
        <v/>
      </c>
      <c r="BE14" s="39" t="str">
        <f>IF('Options supported'!U14=1,X$1,"")</f>
        <v/>
      </c>
      <c r="BF14" s="39" t="str">
        <f>IF('Options supported'!V14=1,Y$1,"")</f>
        <v/>
      </c>
      <c r="BG14" s="39" t="str">
        <f>IF('Options supported'!W14=1,Z$1,"")</f>
        <v/>
      </c>
      <c r="BH14" s="39" t="str">
        <f>IF('Options supported'!X14=1,AA$1,"")</f>
        <v>MEUG</v>
      </c>
      <c r="BI14" s="39" t="str">
        <f>IF('Options supported'!Y14=1,AB$1,"")</f>
        <v/>
      </c>
      <c r="BJ14" s="39" t="str">
        <f>IF('Options supported'!Z14=1,AC$1,"")</f>
        <v/>
      </c>
      <c r="BK14" s="39" t="str">
        <f>IF('Options supported'!AA14=1,AD$1,"")</f>
        <v/>
      </c>
      <c r="BL14" s="39" t="str">
        <f>IF('Options supported'!AB14=1,AE$1,"")</f>
        <v/>
      </c>
      <c r="BM14" s="39" t="str">
        <f>IF('Options supported'!AC14=1,AF$1,"")</f>
        <v/>
      </c>
      <c r="BN14" s="39" t="str">
        <f>IF('Options supported'!AD14=1,AG$1,"")</f>
        <v/>
      </c>
      <c r="BO14" s="39" t="str">
        <f>IF('Options supported'!AE14=1,AH$1,"")</f>
        <v/>
      </c>
      <c r="BP14" s="39" t="str">
        <f>IF('Options supported'!AF14=1,AI$1,"")</f>
        <v/>
      </c>
      <c r="BQ14" s="39" t="str">
        <f>IF('Options supported'!AG14=1,AJ$1,"")</f>
        <v/>
      </c>
      <c r="BR14" s="39" t="str">
        <f>IF('Options supported'!AH14=1,AK$1,"")</f>
        <v/>
      </c>
      <c r="BS14" s="39" t="str">
        <f>IF('Options supported'!AI14=1,AL$1,"")</f>
        <v/>
      </c>
      <c r="BT14" s="40"/>
      <c r="BU14" t="str">
        <f>IF('Options supported'!D14=-1,G$1,"")</f>
        <v/>
      </c>
      <c r="BV14" t="str">
        <f>IF('Options supported'!E14=-1,H$1,"")</f>
        <v/>
      </c>
      <c r="BW14" t="str">
        <f>IF('Options supported'!F14=-1,I$1,"")</f>
        <v/>
      </c>
      <c r="BX14" t="str">
        <f>IF('Options supported'!G14=-1,J$1,"")</f>
        <v/>
      </c>
      <c r="BY14" t="str">
        <f>IF('Options supported'!H14=-1,K$1,"")</f>
        <v>Contact</v>
      </c>
      <c r="BZ14" t="str">
        <f>IF('Options supported'!I14=-1,L$1,"")</f>
        <v/>
      </c>
      <c r="CA14" t="str">
        <f>IF('Options supported'!J14=-1,M$1,"")</f>
        <v/>
      </c>
      <c r="CB14" t="str">
        <f>IF('Options supported'!K14=-1,N$1,"")</f>
        <v/>
      </c>
      <c r="CC14" t="str">
        <f>IF('Options supported'!L14=-1,O$1,"")</f>
        <v/>
      </c>
      <c r="CD14" t="str">
        <f>IF('Options supported'!M14=-1,P$1,"")</f>
        <v/>
      </c>
      <c r="CE14" t="str">
        <f>IF('Options supported'!N14=-1,Q$1,"")</f>
        <v/>
      </c>
      <c r="CF14" t="str">
        <f>IF('Options supported'!O14=-1,R$1,"")</f>
        <v/>
      </c>
      <c r="CG14" t="str">
        <f>IF('Options supported'!P14=-1,S$1,"")</f>
        <v/>
      </c>
      <c r="CH14" t="str">
        <f>IF('Options supported'!Q14=-1,T$1,"")</f>
        <v/>
      </c>
      <c r="CI14" t="str">
        <f>IF('Options supported'!R14=-1,U$1,"")</f>
        <v/>
      </c>
      <c r="CJ14" t="str">
        <f>IF('Options supported'!S14=-1,V$1,"")</f>
        <v/>
      </c>
      <c r="CK14" t="str">
        <f>IF('Options supported'!T14=-1,W$1,"")</f>
        <v/>
      </c>
      <c r="CL14" t="str">
        <f>IF('Options supported'!U14=-1,X$1,"")</f>
        <v/>
      </c>
      <c r="CM14" t="str">
        <f>IF('Options supported'!V14=-1,Y$1,"")</f>
        <v/>
      </c>
      <c r="CN14" t="str">
        <f>IF('Options supported'!W14=-1,Z$1,"")</f>
        <v/>
      </c>
      <c r="CO14" t="str">
        <f>IF('Options supported'!X14=-1,AA$1,"")</f>
        <v/>
      </c>
      <c r="CP14" t="str">
        <f>IF('Options supported'!Y14=-1,AB$1,"")</f>
        <v/>
      </c>
      <c r="CQ14" t="str">
        <f>IF('Options supported'!Z14=-1,AC$1,"")</f>
        <v/>
      </c>
      <c r="CR14" t="str">
        <f>IF('Options supported'!AA14=-1,AD$1,"")</f>
        <v/>
      </c>
      <c r="CS14" t="str">
        <f>IF('Options supported'!AB14=-1,AE$1,"")</f>
        <v/>
      </c>
      <c r="CT14" t="str">
        <f>IF('Options supported'!AC14=-1,AF$1,"")</f>
        <v/>
      </c>
      <c r="CU14" t="str">
        <f>IF('Options supported'!AD14=-1,AG$1,"")</f>
        <v/>
      </c>
      <c r="CV14" t="str">
        <f>IF('Options supported'!AE14=-1,AH$1,"")</f>
        <v/>
      </c>
      <c r="CW14" t="str">
        <f>IF('Options supported'!AF14=-1,AI$1,"")</f>
        <v/>
      </c>
      <c r="CX14" t="str">
        <f>IF('Options supported'!AG14=-1,AJ$1,"")</f>
        <v/>
      </c>
      <c r="CY14" t="str">
        <f>IF('Options supported'!AH14=-1,AK$1,"")</f>
        <v/>
      </c>
      <c r="CZ14" t="str">
        <f>IF('Options supported'!AI14=-1,AL$1,"")</f>
        <v/>
      </c>
    </row>
    <row r="15" spans="1:104" ht="24" x14ac:dyDescent="0.45">
      <c r="A15" s="39" t="s">
        <v>46</v>
      </c>
      <c r="B15" s="2" t="s">
        <v>47</v>
      </c>
      <c r="C15" s="48">
        <v>2</v>
      </c>
      <c r="D15" s="2" t="str">
        <f t="shared" si="0"/>
        <v>Energy Resources Aotearoa, Genesis, Manawa, Mercury, Meridian, Neil Walbran, NZWEA</v>
      </c>
      <c r="E15" s="2" t="str">
        <f t="shared" si="1"/>
        <v>Contact, MEUG</v>
      </c>
      <c r="F15" s="2" t="str">
        <f t="shared" si="2"/>
        <v/>
      </c>
      <c r="G15" s="39" t="str">
        <f>IF('Options supported'!D15=2,G$1,"")</f>
        <v/>
      </c>
      <c r="H15" s="39" t="str">
        <f>IF('Options supported'!E15=2,H$1,"")</f>
        <v/>
      </c>
      <c r="I15" s="39" t="str">
        <f>IF('Options supported'!F15=2,I$1,"")</f>
        <v/>
      </c>
      <c r="J15" s="39" t="str">
        <f>IF('Options supported'!G15=2,J$1,"")</f>
        <v/>
      </c>
      <c r="K15" s="39" t="str">
        <f>IF('Options supported'!H15=2,K$1,"")</f>
        <v/>
      </c>
      <c r="L15" s="39" t="str">
        <f>IF('Options supported'!I15=2,L$1,"")</f>
        <v/>
      </c>
      <c r="M15" s="39" t="str">
        <f>IF('Options supported'!J15=2,M$1,"")</f>
        <v/>
      </c>
      <c r="N15" s="39" t="str">
        <f>IF('Options supported'!K15=2,N$1,"")</f>
        <v>Energy Resources Aotearoa</v>
      </c>
      <c r="O15" s="39" t="str">
        <f>IF('Options supported'!L15=2,O$1,"")</f>
        <v/>
      </c>
      <c r="P15" s="39" t="str">
        <f>IF('Options supported'!M15=2,P$1,"")</f>
        <v/>
      </c>
      <c r="Q15" s="39" t="str">
        <f>IF('Options supported'!N15=2,Q$1,"")</f>
        <v/>
      </c>
      <c r="R15" s="39" t="str">
        <f>IF('Options supported'!O15=2,R$1,"")</f>
        <v/>
      </c>
      <c r="S15" s="39" t="str">
        <f>IF('Options supported'!P15=2,S$1,"")</f>
        <v/>
      </c>
      <c r="T15" s="39" t="str">
        <f>IF('Options supported'!Q15=2,T$1,"")</f>
        <v>Genesis</v>
      </c>
      <c r="U15" s="39" t="str">
        <f>IF('Options supported'!R15=2,U$1,"")</f>
        <v/>
      </c>
      <c r="V15" s="39" t="str">
        <f>IF('Options supported'!S15=2,V$1,"")</f>
        <v/>
      </c>
      <c r="W15" s="39" t="str">
        <f>IF('Options supported'!T15=2,W$1,"")</f>
        <v/>
      </c>
      <c r="X15" s="39" t="str">
        <f>IF('Options supported'!U15=2,X$1,"")</f>
        <v>Manawa</v>
      </c>
      <c r="Y15" s="39" t="str">
        <f>IF('Options supported'!V15=2,Y$1,"")</f>
        <v>Mercury</v>
      </c>
      <c r="Z15" s="39" t="str">
        <f>IF('Options supported'!W15=2,Z$1,"")</f>
        <v>Meridian</v>
      </c>
      <c r="AA15" s="39" t="str">
        <f>IF('Options supported'!X15=2,AA$1,"")</f>
        <v/>
      </c>
      <c r="AB15" s="39" t="str">
        <f>IF('Options supported'!Y15=2,AB$1,"")</f>
        <v>Neil Walbran</v>
      </c>
      <c r="AC15" s="39" t="str">
        <f>IF('Options supported'!Z15=2,AC$1,"")</f>
        <v/>
      </c>
      <c r="AD15" s="39" t="str">
        <f>IF('Options supported'!AA15=2,AD$1,"")</f>
        <v/>
      </c>
      <c r="AE15" s="39" t="str">
        <f>IF('Options supported'!AB15=2,AE$1,"")</f>
        <v>NZWEA</v>
      </c>
      <c r="AF15" s="39" t="str">
        <f>IF('Options supported'!AC15=2,AF$1,"")</f>
        <v/>
      </c>
      <c r="AG15" s="39" t="str">
        <f>IF('Options supported'!AD15=2,AG$1,"")</f>
        <v/>
      </c>
      <c r="AH15" s="39" t="str">
        <f>IF('Options supported'!AE15=2,AH$1,"")</f>
        <v/>
      </c>
      <c r="AI15" s="39" t="str">
        <f>IF('Options supported'!AF15=2,AI$1,"")</f>
        <v/>
      </c>
      <c r="AJ15" s="39" t="str">
        <f>IF('Options supported'!AG15=2,AJ$1,"")</f>
        <v/>
      </c>
      <c r="AK15" s="39" t="str">
        <f>IF('Options supported'!AH15=2,AK$1,"")</f>
        <v/>
      </c>
      <c r="AL15" s="39" t="str">
        <f>IF('Options supported'!AI15=2,AL$1,"")</f>
        <v/>
      </c>
      <c r="AM15" s="40"/>
      <c r="AN15" s="39" t="str">
        <f>IF('Options supported'!D15=1,G$1,"")</f>
        <v/>
      </c>
      <c r="AO15" s="39" t="str">
        <f>IF('Options supported'!E15=1,H$1,"")</f>
        <v/>
      </c>
      <c r="AP15" s="39" t="str">
        <f>IF('Options supported'!F15=1,I$1,"")</f>
        <v/>
      </c>
      <c r="AQ15" s="39" t="str">
        <f>IF('Options supported'!G15=1,J$1,"")</f>
        <v/>
      </c>
      <c r="AR15" s="39" t="str">
        <f>IF('Options supported'!H15=1,K$1,"")</f>
        <v>Contact</v>
      </c>
      <c r="AS15" s="39" t="str">
        <f>IF('Options supported'!I15=1,L$1,"")</f>
        <v/>
      </c>
      <c r="AT15" s="39" t="str">
        <f>IF('Options supported'!J15=1,M$1,"")</f>
        <v/>
      </c>
      <c r="AU15" s="39" t="str">
        <f>IF('Options supported'!K15=1,N$1,"")</f>
        <v/>
      </c>
      <c r="AV15" s="39" t="str">
        <f>IF('Options supported'!L15=1,O$1,"")</f>
        <v/>
      </c>
      <c r="AW15" s="39" t="str">
        <f>IF('Options supported'!M15=1,P$1,"")</f>
        <v/>
      </c>
      <c r="AX15" s="39" t="str">
        <f>IF('Options supported'!N15=1,Q$1,"")</f>
        <v/>
      </c>
      <c r="AY15" s="39" t="str">
        <f>IF('Options supported'!O15=1,R$1,"")</f>
        <v/>
      </c>
      <c r="AZ15" s="39" t="str">
        <f>IF('Options supported'!P15=1,S$1,"")</f>
        <v/>
      </c>
      <c r="BA15" s="39" t="str">
        <f>IF('Options supported'!Q15=1,T$1,"")</f>
        <v/>
      </c>
      <c r="BB15" s="39" t="str">
        <f>IF('Options supported'!R15=1,U$1,"")</f>
        <v/>
      </c>
      <c r="BC15" s="39" t="str">
        <f>IF('Options supported'!S15=1,V$1,"")</f>
        <v/>
      </c>
      <c r="BD15" s="39" t="str">
        <f>IF('Options supported'!T15=1,W$1,"")</f>
        <v/>
      </c>
      <c r="BE15" s="39" t="str">
        <f>IF('Options supported'!U15=1,X$1,"")</f>
        <v/>
      </c>
      <c r="BF15" s="39" t="str">
        <f>IF('Options supported'!V15=1,Y$1,"")</f>
        <v/>
      </c>
      <c r="BG15" s="39" t="str">
        <f>IF('Options supported'!W15=1,Z$1,"")</f>
        <v/>
      </c>
      <c r="BH15" s="39" t="str">
        <f>IF('Options supported'!X15=1,AA$1,"")</f>
        <v>MEUG</v>
      </c>
      <c r="BI15" s="39" t="str">
        <f>IF('Options supported'!Y15=1,AB$1,"")</f>
        <v/>
      </c>
      <c r="BJ15" s="39" t="str">
        <f>IF('Options supported'!Z15=1,AC$1,"")</f>
        <v/>
      </c>
      <c r="BK15" s="39" t="str">
        <f>IF('Options supported'!AA15=1,AD$1,"")</f>
        <v/>
      </c>
      <c r="BL15" s="39" t="str">
        <f>IF('Options supported'!AB15=1,AE$1,"")</f>
        <v/>
      </c>
      <c r="BM15" s="39" t="str">
        <f>IF('Options supported'!AC15=1,AF$1,"")</f>
        <v/>
      </c>
      <c r="BN15" s="39" t="str">
        <f>IF('Options supported'!AD15=1,AG$1,"")</f>
        <v/>
      </c>
      <c r="BO15" s="39" t="str">
        <f>IF('Options supported'!AE15=1,AH$1,"")</f>
        <v/>
      </c>
      <c r="BP15" s="39" t="str">
        <f>IF('Options supported'!AF15=1,AI$1,"")</f>
        <v/>
      </c>
      <c r="BQ15" s="39" t="str">
        <f>IF('Options supported'!AG15=1,AJ$1,"")</f>
        <v/>
      </c>
      <c r="BR15" s="39" t="str">
        <f>IF('Options supported'!AH15=1,AK$1,"")</f>
        <v/>
      </c>
      <c r="BS15" s="39" t="str">
        <f>IF('Options supported'!AI15=1,AL$1,"")</f>
        <v/>
      </c>
      <c r="BT15" s="40"/>
      <c r="BU15" t="str">
        <f>IF('Options supported'!D15=-1,G$1,"")</f>
        <v/>
      </c>
      <c r="BV15" t="str">
        <f>IF('Options supported'!E15=-1,H$1,"")</f>
        <v/>
      </c>
      <c r="BW15" t="str">
        <f>IF('Options supported'!F15=-1,I$1,"")</f>
        <v/>
      </c>
      <c r="BX15" t="str">
        <f>IF('Options supported'!G15=-1,J$1,"")</f>
        <v/>
      </c>
      <c r="BY15" t="str">
        <f>IF('Options supported'!H15=-1,K$1,"")</f>
        <v/>
      </c>
      <c r="BZ15" t="str">
        <f>IF('Options supported'!I15=-1,L$1,"")</f>
        <v/>
      </c>
      <c r="CA15" t="str">
        <f>IF('Options supported'!J15=-1,M$1,"")</f>
        <v/>
      </c>
      <c r="CB15" t="str">
        <f>IF('Options supported'!K15=-1,N$1,"")</f>
        <v/>
      </c>
      <c r="CC15" t="str">
        <f>IF('Options supported'!L15=-1,O$1,"")</f>
        <v/>
      </c>
      <c r="CD15" t="str">
        <f>IF('Options supported'!M15=-1,P$1,"")</f>
        <v/>
      </c>
      <c r="CE15" t="str">
        <f>IF('Options supported'!N15=-1,Q$1,"")</f>
        <v/>
      </c>
      <c r="CF15" t="str">
        <f>IF('Options supported'!O15=-1,R$1,"")</f>
        <v/>
      </c>
      <c r="CG15" t="str">
        <f>IF('Options supported'!P15=-1,S$1,"")</f>
        <v/>
      </c>
      <c r="CH15" t="str">
        <f>IF('Options supported'!Q15=-1,T$1,"")</f>
        <v/>
      </c>
      <c r="CI15" t="str">
        <f>IF('Options supported'!R15=-1,U$1,"")</f>
        <v/>
      </c>
      <c r="CJ15" t="str">
        <f>IF('Options supported'!S15=-1,V$1,"")</f>
        <v/>
      </c>
      <c r="CK15" t="str">
        <f>IF('Options supported'!T15=-1,W$1,"")</f>
        <v/>
      </c>
      <c r="CL15" t="str">
        <f>IF('Options supported'!U15=-1,X$1,"")</f>
        <v/>
      </c>
      <c r="CM15" t="str">
        <f>IF('Options supported'!V15=-1,Y$1,"")</f>
        <v/>
      </c>
      <c r="CN15" t="str">
        <f>IF('Options supported'!W15=-1,Z$1,"")</f>
        <v/>
      </c>
      <c r="CO15" t="str">
        <f>IF('Options supported'!X15=-1,AA$1,"")</f>
        <v/>
      </c>
      <c r="CP15" t="str">
        <f>IF('Options supported'!Y15=-1,AB$1,"")</f>
        <v/>
      </c>
      <c r="CQ15" t="str">
        <f>IF('Options supported'!Z15=-1,AC$1,"")</f>
        <v/>
      </c>
      <c r="CR15" t="str">
        <f>IF('Options supported'!AA15=-1,AD$1,"")</f>
        <v/>
      </c>
      <c r="CS15" t="str">
        <f>IF('Options supported'!AB15=-1,AE$1,"")</f>
        <v/>
      </c>
      <c r="CT15" t="str">
        <f>IF('Options supported'!AC15=-1,AF$1,"")</f>
        <v/>
      </c>
      <c r="CU15" t="str">
        <f>IF('Options supported'!AD15=-1,AG$1,"")</f>
        <v/>
      </c>
      <c r="CV15" t="str">
        <f>IF('Options supported'!AE15=-1,AH$1,"")</f>
        <v/>
      </c>
      <c r="CW15" t="str">
        <f>IF('Options supported'!AF15=-1,AI$1,"")</f>
        <v/>
      </c>
      <c r="CX15" t="str">
        <f>IF('Options supported'!AG15=-1,AJ$1,"")</f>
        <v/>
      </c>
      <c r="CY15" t="str">
        <f>IF('Options supported'!AH15=-1,AK$1,"")</f>
        <v/>
      </c>
      <c r="CZ15" t="str">
        <f>IF('Options supported'!AI15=-1,AL$1,"")</f>
        <v/>
      </c>
    </row>
    <row r="16" spans="1:104" ht="24" x14ac:dyDescent="0.45">
      <c r="A16" s="39" t="s">
        <v>48</v>
      </c>
      <c r="B16" s="2" t="s">
        <v>49</v>
      </c>
      <c r="C16" s="48">
        <v>2</v>
      </c>
      <c r="D16" s="2" t="str">
        <f t="shared" si="0"/>
        <v>Energy Resources Aotearoa, Haast &amp; indep. Retailers, Mercury, Meridian, Neil Walbran, Nova, NZWEA</v>
      </c>
      <c r="E16" s="2" t="str">
        <f t="shared" si="1"/>
        <v/>
      </c>
      <c r="F16" s="2" t="str">
        <f t="shared" si="2"/>
        <v>Contact, Genesis</v>
      </c>
      <c r="G16" s="39" t="str">
        <f>IF('Options supported'!D16=2,G$1,"")</f>
        <v/>
      </c>
      <c r="H16" s="39" t="str">
        <f>IF('Options supported'!E16=2,H$1,"")</f>
        <v/>
      </c>
      <c r="I16" s="39" t="str">
        <f>IF('Options supported'!F16=2,I$1,"")</f>
        <v/>
      </c>
      <c r="J16" s="39" t="str">
        <f>IF('Options supported'!G16=2,J$1,"")</f>
        <v/>
      </c>
      <c r="K16" s="39" t="str">
        <f>IF('Options supported'!H16=2,K$1,"")</f>
        <v/>
      </c>
      <c r="L16" s="39" t="str">
        <f>IF('Options supported'!I16=2,L$1,"")</f>
        <v/>
      </c>
      <c r="M16" s="39" t="str">
        <f>IF('Options supported'!J16=2,M$1,"")</f>
        <v/>
      </c>
      <c r="N16" s="39" t="str">
        <f>IF('Options supported'!K16=2,N$1,"")</f>
        <v>Energy Resources Aotearoa</v>
      </c>
      <c r="O16" s="39" t="str">
        <f>IF('Options supported'!L16=2,O$1,"")</f>
        <v/>
      </c>
      <c r="P16" s="39" t="str">
        <f>IF('Options supported'!M16=2,P$1,"")</f>
        <v/>
      </c>
      <c r="Q16" s="39" t="str">
        <f>IF('Options supported'!N16=2,Q$1,"")</f>
        <v/>
      </c>
      <c r="R16" s="39" t="str">
        <f>IF('Options supported'!O16=2,R$1,"")</f>
        <v/>
      </c>
      <c r="S16" s="39" t="str">
        <f>IF('Options supported'!P16=2,S$1,"")</f>
        <v/>
      </c>
      <c r="T16" s="39" t="str">
        <f>IF('Options supported'!Q16=2,T$1,"")</f>
        <v/>
      </c>
      <c r="U16" s="39" t="str">
        <f>IF('Options supported'!R16=2,U$1,"")</f>
        <v>Haast &amp; indep. Retailers</v>
      </c>
      <c r="V16" s="39" t="str">
        <f>IF('Options supported'!S16=2,V$1,"")</f>
        <v/>
      </c>
      <c r="W16" s="39" t="str">
        <f>IF('Options supported'!T16=2,W$1,"")</f>
        <v/>
      </c>
      <c r="X16" s="39" t="str">
        <f>IF('Options supported'!U16=2,X$1,"")</f>
        <v/>
      </c>
      <c r="Y16" s="39" t="str">
        <f>IF('Options supported'!V16=2,Y$1,"")</f>
        <v>Mercury</v>
      </c>
      <c r="Z16" s="39" t="str">
        <f>IF('Options supported'!W16=2,Z$1,"")</f>
        <v>Meridian</v>
      </c>
      <c r="AA16" s="39" t="str">
        <f>IF('Options supported'!X16=2,AA$1,"")</f>
        <v/>
      </c>
      <c r="AB16" s="39" t="str">
        <f>IF('Options supported'!Y16=2,AB$1,"")</f>
        <v>Neil Walbran</v>
      </c>
      <c r="AC16" s="39" t="str">
        <f>IF('Options supported'!Z16=2,AC$1,"")</f>
        <v>Nova</v>
      </c>
      <c r="AD16" s="39" t="str">
        <f>IF('Options supported'!AA16=2,AD$1,"")</f>
        <v/>
      </c>
      <c r="AE16" s="39" t="str">
        <f>IF('Options supported'!AB16=2,AE$1,"")</f>
        <v>NZWEA</v>
      </c>
      <c r="AF16" s="39" t="str">
        <f>IF('Options supported'!AC16=2,AF$1,"")</f>
        <v/>
      </c>
      <c r="AG16" s="39" t="str">
        <f>IF('Options supported'!AD16=2,AG$1,"")</f>
        <v/>
      </c>
      <c r="AH16" s="39" t="str">
        <f>IF('Options supported'!AE16=2,AH$1,"")</f>
        <v/>
      </c>
      <c r="AI16" s="39" t="str">
        <f>IF('Options supported'!AF16=2,AI$1,"")</f>
        <v/>
      </c>
      <c r="AJ16" s="39" t="str">
        <f>IF('Options supported'!AG16=2,AJ$1,"")</f>
        <v/>
      </c>
      <c r="AK16" s="39" t="str">
        <f>IF('Options supported'!AH16=2,AK$1,"")</f>
        <v/>
      </c>
      <c r="AL16" s="39" t="str">
        <f>IF('Options supported'!AI16=2,AL$1,"")</f>
        <v/>
      </c>
      <c r="AM16" s="40"/>
      <c r="AN16" s="39" t="str">
        <f>IF('Options supported'!D16=1,G$1,"")</f>
        <v/>
      </c>
      <c r="AO16" s="39" t="str">
        <f>IF('Options supported'!E16=1,H$1,"")</f>
        <v/>
      </c>
      <c r="AP16" s="39" t="str">
        <f>IF('Options supported'!F16=1,I$1,"")</f>
        <v/>
      </c>
      <c r="AQ16" s="39" t="str">
        <f>IF('Options supported'!G16=1,J$1,"")</f>
        <v/>
      </c>
      <c r="AR16" s="39" t="str">
        <f>IF('Options supported'!H16=1,K$1,"")</f>
        <v/>
      </c>
      <c r="AS16" s="39" t="str">
        <f>IF('Options supported'!I16=1,L$1,"")</f>
        <v/>
      </c>
      <c r="AT16" s="39" t="str">
        <f>IF('Options supported'!J16=1,M$1,"")</f>
        <v/>
      </c>
      <c r="AU16" s="39" t="str">
        <f>IF('Options supported'!K16=1,N$1,"")</f>
        <v/>
      </c>
      <c r="AV16" s="39" t="str">
        <f>IF('Options supported'!L16=1,O$1,"")</f>
        <v/>
      </c>
      <c r="AW16" s="39" t="str">
        <f>IF('Options supported'!M16=1,P$1,"")</f>
        <v/>
      </c>
      <c r="AX16" s="39" t="str">
        <f>IF('Options supported'!N16=1,Q$1,"")</f>
        <v/>
      </c>
      <c r="AY16" s="39" t="str">
        <f>IF('Options supported'!O16=1,R$1,"")</f>
        <v/>
      </c>
      <c r="AZ16" s="39" t="str">
        <f>IF('Options supported'!P16=1,S$1,"")</f>
        <v/>
      </c>
      <c r="BA16" s="39" t="str">
        <f>IF('Options supported'!Q16=1,T$1,"")</f>
        <v/>
      </c>
      <c r="BB16" s="39" t="str">
        <f>IF('Options supported'!R16=1,U$1,"")</f>
        <v/>
      </c>
      <c r="BC16" s="39" t="str">
        <f>IF('Options supported'!S16=1,V$1,"")</f>
        <v/>
      </c>
      <c r="BD16" s="39" t="str">
        <f>IF('Options supported'!T16=1,W$1,"")</f>
        <v/>
      </c>
      <c r="BE16" s="39" t="str">
        <f>IF('Options supported'!U16=1,X$1,"")</f>
        <v/>
      </c>
      <c r="BF16" s="39" t="str">
        <f>IF('Options supported'!V16=1,Y$1,"")</f>
        <v/>
      </c>
      <c r="BG16" s="39" t="str">
        <f>IF('Options supported'!W16=1,Z$1,"")</f>
        <v/>
      </c>
      <c r="BH16" s="39" t="str">
        <f>IF('Options supported'!X16=1,AA$1,"")</f>
        <v/>
      </c>
      <c r="BI16" s="39" t="str">
        <f>IF('Options supported'!Y16=1,AB$1,"")</f>
        <v/>
      </c>
      <c r="BJ16" s="39" t="str">
        <f>IF('Options supported'!Z16=1,AC$1,"")</f>
        <v/>
      </c>
      <c r="BK16" s="39" t="str">
        <f>IF('Options supported'!AA16=1,AD$1,"")</f>
        <v/>
      </c>
      <c r="BL16" s="39" t="str">
        <f>IF('Options supported'!AB16=1,AE$1,"")</f>
        <v/>
      </c>
      <c r="BM16" s="39" t="str">
        <f>IF('Options supported'!AC16=1,AF$1,"")</f>
        <v/>
      </c>
      <c r="BN16" s="39" t="str">
        <f>IF('Options supported'!AD16=1,AG$1,"")</f>
        <v/>
      </c>
      <c r="BO16" s="39" t="str">
        <f>IF('Options supported'!AE16=1,AH$1,"")</f>
        <v/>
      </c>
      <c r="BP16" s="39" t="str">
        <f>IF('Options supported'!AF16=1,AI$1,"")</f>
        <v/>
      </c>
      <c r="BQ16" s="39" t="str">
        <f>IF('Options supported'!AG16=1,AJ$1,"")</f>
        <v/>
      </c>
      <c r="BR16" s="39" t="str">
        <f>IF('Options supported'!AH16=1,AK$1,"")</f>
        <v/>
      </c>
      <c r="BS16" s="39" t="str">
        <f>IF('Options supported'!AI16=1,AL$1,"")</f>
        <v/>
      </c>
      <c r="BT16" s="40"/>
      <c r="BU16" t="str">
        <f>IF('Options supported'!D16=-1,G$1,"")</f>
        <v/>
      </c>
      <c r="BV16" t="str">
        <f>IF('Options supported'!E16=-1,H$1,"")</f>
        <v/>
      </c>
      <c r="BW16" t="str">
        <f>IF('Options supported'!F16=-1,I$1,"")</f>
        <v/>
      </c>
      <c r="BX16" t="str">
        <f>IF('Options supported'!G16=-1,J$1,"")</f>
        <v/>
      </c>
      <c r="BY16" t="str">
        <f>IF('Options supported'!H16=-1,K$1,"")</f>
        <v>Contact</v>
      </c>
      <c r="BZ16" t="str">
        <f>IF('Options supported'!I16=-1,L$1,"")</f>
        <v/>
      </c>
      <c r="CA16" t="str">
        <f>IF('Options supported'!J16=-1,M$1,"")</f>
        <v/>
      </c>
      <c r="CB16" t="str">
        <f>IF('Options supported'!K16=-1,N$1,"")</f>
        <v/>
      </c>
      <c r="CC16" t="str">
        <f>IF('Options supported'!L16=-1,O$1,"")</f>
        <v/>
      </c>
      <c r="CD16" t="str">
        <f>IF('Options supported'!M16=-1,P$1,"")</f>
        <v/>
      </c>
      <c r="CE16" t="str">
        <f>IF('Options supported'!N16=-1,Q$1,"")</f>
        <v/>
      </c>
      <c r="CF16" t="str">
        <f>IF('Options supported'!O16=-1,R$1,"")</f>
        <v/>
      </c>
      <c r="CG16" t="str">
        <f>IF('Options supported'!P16=-1,S$1,"")</f>
        <v/>
      </c>
      <c r="CH16" t="str">
        <f>IF('Options supported'!Q16=-1,T$1,"")</f>
        <v>Genesis</v>
      </c>
      <c r="CI16" t="str">
        <f>IF('Options supported'!R16=-1,U$1,"")</f>
        <v/>
      </c>
      <c r="CJ16" t="str">
        <f>IF('Options supported'!S16=-1,V$1,"")</f>
        <v/>
      </c>
      <c r="CK16" t="str">
        <f>IF('Options supported'!T16=-1,W$1,"")</f>
        <v/>
      </c>
      <c r="CL16" t="str">
        <f>IF('Options supported'!U16=-1,X$1,"")</f>
        <v/>
      </c>
      <c r="CM16" t="str">
        <f>IF('Options supported'!V16=-1,Y$1,"")</f>
        <v/>
      </c>
      <c r="CN16" t="str">
        <f>IF('Options supported'!W16=-1,Z$1,"")</f>
        <v/>
      </c>
      <c r="CO16" t="str">
        <f>IF('Options supported'!X16=-1,AA$1,"")</f>
        <v/>
      </c>
      <c r="CP16" t="str">
        <f>IF('Options supported'!Y16=-1,AB$1,"")</f>
        <v/>
      </c>
      <c r="CQ16" t="str">
        <f>IF('Options supported'!Z16=-1,AC$1,"")</f>
        <v/>
      </c>
      <c r="CR16" t="str">
        <f>IF('Options supported'!AA16=-1,AD$1,"")</f>
        <v/>
      </c>
      <c r="CS16" t="str">
        <f>IF('Options supported'!AB16=-1,AE$1,"")</f>
        <v/>
      </c>
      <c r="CT16" t="str">
        <f>IF('Options supported'!AC16=-1,AF$1,"")</f>
        <v/>
      </c>
      <c r="CU16" t="str">
        <f>IF('Options supported'!AD16=-1,AG$1,"")</f>
        <v/>
      </c>
      <c r="CV16" t="str">
        <f>IF('Options supported'!AE16=-1,AH$1,"")</f>
        <v/>
      </c>
      <c r="CW16" t="str">
        <f>IF('Options supported'!AF16=-1,AI$1,"")</f>
        <v/>
      </c>
      <c r="CX16" t="str">
        <f>IF('Options supported'!AG16=-1,AJ$1,"")</f>
        <v/>
      </c>
      <c r="CY16" t="str">
        <f>IF('Options supported'!AH16=-1,AK$1,"")</f>
        <v/>
      </c>
      <c r="CZ16" t="str">
        <f>IF('Options supported'!AI16=-1,AL$1,"")</f>
        <v/>
      </c>
    </row>
    <row r="17" spans="1:104" ht="24" x14ac:dyDescent="0.45">
      <c r="A17" s="39" t="s">
        <v>109</v>
      </c>
      <c r="B17" s="2" t="s">
        <v>50</v>
      </c>
      <c r="C17" s="48">
        <v>2</v>
      </c>
      <c r="D17" s="2" t="str">
        <f t="shared" si="0"/>
        <v>Electra, Energy Resources Aotearoa, ERANZ, Mercury, Meridian, Neil Walbran, NZWEA, Vector</v>
      </c>
      <c r="E17" s="2" t="str">
        <f t="shared" si="1"/>
        <v>Genesis</v>
      </c>
      <c r="F17" s="2" t="str">
        <f t="shared" si="2"/>
        <v>Contact</v>
      </c>
      <c r="G17" s="39" t="str">
        <f>IF('Options supported'!D17=2,G$1,"")</f>
        <v/>
      </c>
      <c r="H17" s="39" t="str">
        <f>IF('Options supported'!E17=2,H$1,"")</f>
        <v/>
      </c>
      <c r="I17" s="39" t="str">
        <f>IF('Options supported'!F17=2,I$1,"")</f>
        <v/>
      </c>
      <c r="J17" s="39" t="str">
        <f>IF('Options supported'!G17=2,J$1,"")</f>
        <v/>
      </c>
      <c r="K17" s="39" t="str">
        <f>IF('Options supported'!H17=2,K$1,"")</f>
        <v/>
      </c>
      <c r="L17" s="39" t="str">
        <f>IF('Options supported'!I17=2,L$1,"")</f>
        <v>Electra</v>
      </c>
      <c r="M17" s="39" t="str">
        <f>IF('Options supported'!J17=2,M$1,"")</f>
        <v/>
      </c>
      <c r="N17" s="39" t="str">
        <f>IF('Options supported'!K17=2,N$1,"")</f>
        <v>Energy Resources Aotearoa</v>
      </c>
      <c r="O17" s="39" t="str">
        <f>IF('Options supported'!L17=2,O$1,"")</f>
        <v/>
      </c>
      <c r="P17" s="39" t="str">
        <f>IF('Options supported'!M17=2,P$1,"")</f>
        <v/>
      </c>
      <c r="Q17" s="39" t="str">
        <f>IF('Options supported'!N17=2,Q$1,"")</f>
        <v>ERANZ</v>
      </c>
      <c r="R17" s="39" t="str">
        <f>IF('Options supported'!O17=2,R$1,"")</f>
        <v/>
      </c>
      <c r="S17" s="39" t="str">
        <f>IF('Options supported'!P17=2,S$1,"")</f>
        <v/>
      </c>
      <c r="T17" s="39" t="str">
        <f>IF('Options supported'!Q17=2,T$1,"")</f>
        <v/>
      </c>
      <c r="U17" s="39" t="str">
        <f>IF('Options supported'!R17=2,U$1,"")</f>
        <v/>
      </c>
      <c r="V17" s="39" t="str">
        <f>IF('Options supported'!S17=2,V$1,"")</f>
        <v/>
      </c>
      <c r="W17" s="39" t="str">
        <f>IF('Options supported'!T17=2,W$1,"")</f>
        <v/>
      </c>
      <c r="X17" s="39" t="str">
        <f>IF('Options supported'!U17=2,X$1,"")</f>
        <v/>
      </c>
      <c r="Y17" s="39" t="str">
        <f>IF('Options supported'!V17=2,Y$1,"")</f>
        <v>Mercury</v>
      </c>
      <c r="Z17" s="39" t="str">
        <f>IF('Options supported'!W17=2,Z$1,"")</f>
        <v>Meridian</v>
      </c>
      <c r="AA17" s="39" t="str">
        <f>IF('Options supported'!X17=2,AA$1,"")</f>
        <v/>
      </c>
      <c r="AB17" s="39" t="str">
        <f>IF('Options supported'!Y17=2,AB$1,"")</f>
        <v>Neil Walbran</v>
      </c>
      <c r="AC17" s="39" t="str">
        <f>IF('Options supported'!Z17=2,AC$1,"")</f>
        <v/>
      </c>
      <c r="AD17" s="39" t="str">
        <f>IF('Options supported'!AA17=2,AD$1,"")</f>
        <v/>
      </c>
      <c r="AE17" s="39" t="str">
        <f>IF('Options supported'!AB17=2,AE$1,"")</f>
        <v>NZWEA</v>
      </c>
      <c r="AF17" s="39" t="str">
        <f>IF('Options supported'!AC17=2,AF$1,"")</f>
        <v/>
      </c>
      <c r="AG17" s="39" t="str">
        <f>IF('Options supported'!AD17=2,AG$1,"")</f>
        <v/>
      </c>
      <c r="AH17" s="39" t="str">
        <f>IF('Options supported'!AE17=2,AH$1,"")</f>
        <v/>
      </c>
      <c r="AI17" s="39" t="str">
        <f>IF('Options supported'!AF17=2,AI$1,"")</f>
        <v/>
      </c>
      <c r="AJ17" s="39" t="str">
        <f>IF('Options supported'!AG17=2,AJ$1,"")</f>
        <v/>
      </c>
      <c r="AK17" s="39" t="str">
        <f>IF('Options supported'!AH17=2,AK$1,"")</f>
        <v>Vector</v>
      </c>
      <c r="AL17" s="39" t="str">
        <f>IF('Options supported'!AI17=2,AL$1,"")</f>
        <v/>
      </c>
      <c r="AM17" s="40"/>
      <c r="AN17" s="39" t="str">
        <f>IF('Options supported'!D17=1,G$1,"")</f>
        <v/>
      </c>
      <c r="AO17" s="39" t="str">
        <f>IF('Options supported'!E17=1,H$1,"")</f>
        <v/>
      </c>
      <c r="AP17" s="39" t="str">
        <f>IF('Options supported'!F17=1,I$1,"")</f>
        <v/>
      </c>
      <c r="AQ17" s="39" t="str">
        <f>IF('Options supported'!G17=1,J$1,"")</f>
        <v/>
      </c>
      <c r="AR17" s="39" t="str">
        <f>IF('Options supported'!H17=1,K$1,"")</f>
        <v/>
      </c>
      <c r="AS17" s="39" t="str">
        <f>IF('Options supported'!I17=1,L$1,"")</f>
        <v/>
      </c>
      <c r="AT17" s="39" t="str">
        <f>IF('Options supported'!J17=1,M$1,"")</f>
        <v/>
      </c>
      <c r="AU17" s="39" t="str">
        <f>IF('Options supported'!K17=1,N$1,"")</f>
        <v/>
      </c>
      <c r="AV17" s="39" t="str">
        <f>IF('Options supported'!L17=1,O$1,"")</f>
        <v/>
      </c>
      <c r="AW17" s="39" t="str">
        <f>IF('Options supported'!M17=1,P$1,"")</f>
        <v/>
      </c>
      <c r="AX17" s="39" t="str">
        <f>IF('Options supported'!N17=1,Q$1,"")</f>
        <v/>
      </c>
      <c r="AY17" s="39" t="str">
        <f>IF('Options supported'!O17=1,R$1,"")</f>
        <v/>
      </c>
      <c r="AZ17" s="39" t="str">
        <f>IF('Options supported'!P17=1,S$1,"")</f>
        <v/>
      </c>
      <c r="BA17" s="39" t="str">
        <f>IF('Options supported'!Q17=1,T$1,"")</f>
        <v>Genesis</v>
      </c>
      <c r="BB17" s="39" t="str">
        <f>IF('Options supported'!R17=1,U$1,"")</f>
        <v/>
      </c>
      <c r="BC17" s="39" t="str">
        <f>IF('Options supported'!S17=1,V$1,"")</f>
        <v/>
      </c>
      <c r="BD17" s="39" t="str">
        <f>IF('Options supported'!T17=1,W$1,"")</f>
        <v/>
      </c>
      <c r="BE17" s="39" t="str">
        <f>IF('Options supported'!U17=1,X$1,"")</f>
        <v/>
      </c>
      <c r="BF17" s="39" t="str">
        <f>IF('Options supported'!V17=1,Y$1,"")</f>
        <v/>
      </c>
      <c r="BG17" s="39" t="str">
        <f>IF('Options supported'!W17=1,Z$1,"")</f>
        <v/>
      </c>
      <c r="BH17" s="39" t="str">
        <f>IF('Options supported'!X17=1,AA$1,"")</f>
        <v/>
      </c>
      <c r="BI17" s="39" t="str">
        <f>IF('Options supported'!Y17=1,AB$1,"")</f>
        <v/>
      </c>
      <c r="BJ17" s="39" t="str">
        <f>IF('Options supported'!Z17=1,AC$1,"")</f>
        <v/>
      </c>
      <c r="BK17" s="39" t="str">
        <f>IF('Options supported'!AA17=1,AD$1,"")</f>
        <v/>
      </c>
      <c r="BL17" s="39" t="str">
        <f>IF('Options supported'!AB17=1,AE$1,"")</f>
        <v/>
      </c>
      <c r="BM17" s="39" t="str">
        <f>IF('Options supported'!AC17=1,AF$1,"")</f>
        <v/>
      </c>
      <c r="BN17" s="39" t="str">
        <f>IF('Options supported'!AD17=1,AG$1,"")</f>
        <v/>
      </c>
      <c r="BO17" s="39" t="str">
        <f>IF('Options supported'!AE17=1,AH$1,"")</f>
        <v/>
      </c>
      <c r="BP17" s="39" t="str">
        <f>IF('Options supported'!AF17=1,AI$1,"")</f>
        <v/>
      </c>
      <c r="BQ17" s="39" t="str">
        <f>IF('Options supported'!AG17=1,AJ$1,"")</f>
        <v/>
      </c>
      <c r="BR17" s="39" t="str">
        <f>IF('Options supported'!AH17=1,AK$1,"")</f>
        <v/>
      </c>
      <c r="BS17" s="39" t="str">
        <f>IF('Options supported'!AI17=1,AL$1,"")</f>
        <v/>
      </c>
      <c r="BT17" s="40"/>
      <c r="BU17" t="str">
        <f>IF('Options supported'!D17=-1,G$1,"")</f>
        <v/>
      </c>
      <c r="BV17" t="str">
        <f>IF('Options supported'!E17=-1,H$1,"")</f>
        <v/>
      </c>
      <c r="BW17" t="str">
        <f>IF('Options supported'!F17=-1,I$1,"")</f>
        <v/>
      </c>
      <c r="BX17" t="str">
        <f>IF('Options supported'!G17=-1,J$1,"")</f>
        <v/>
      </c>
      <c r="BY17" t="str">
        <f>IF('Options supported'!H17=-1,K$1,"")</f>
        <v>Contact</v>
      </c>
      <c r="BZ17" t="str">
        <f>IF('Options supported'!I17=-1,L$1,"")</f>
        <v/>
      </c>
      <c r="CA17" t="str">
        <f>IF('Options supported'!J17=-1,M$1,"")</f>
        <v/>
      </c>
      <c r="CB17" t="str">
        <f>IF('Options supported'!K17=-1,N$1,"")</f>
        <v/>
      </c>
      <c r="CC17" t="str">
        <f>IF('Options supported'!L17=-1,O$1,"")</f>
        <v/>
      </c>
      <c r="CD17" t="str">
        <f>IF('Options supported'!M17=-1,P$1,"")</f>
        <v/>
      </c>
      <c r="CE17" t="str">
        <f>IF('Options supported'!N17=-1,Q$1,"")</f>
        <v/>
      </c>
      <c r="CF17" t="str">
        <f>IF('Options supported'!O17=-1,R$1,"")</f>
        <v/>
      </c>
      <c r="CG17" t="str">
        <f>IF('Options supported'!P17=-1,S$1,"")</f>
        <v/>
      </c>
      <c r="CH17" t="str">
        <f>IF('Options supported'!Q17=-1,T$1,"")</f>
        <v/>
      </c>
      <c r="CI17" t="str">
        <f>IF('Options supported'!R17=-1,U$1,"")</f>
        <v/>
      </c>
      <c r="CJ17" t="str">
        <f>IF('Options supported'!S17=-1,V$1,"")</f>
        <v/>
      </c>
      <c r="CK17" t="str">
        <f>IF('Options supported'!T17=-1,W$1,"")</f>
        <v/>
      </c>
      <c r="CL17" t="str">
        <f>IF('Options supported'!U17=-1,X$1,"")</f>
        <v/>
      </c>
      <c r="CM17" t="str">
        <f>IF('Options supported'!V17=-1,Y$1,"")</f>
        <v/>
      </c>
      <c r="CN17" t="str">
        <f>IF('Options supported'!W17=-1,Z$1,"")</f>
        <v/>
      </c>
      <c r="CO17" t="str">
        <f>IF('Options supported'!X17=-1,AA$1,"")</f>
        <v/>
      </c>
      <c r="CP17" t="str">
        <f>IF('Options supported'!Y17=-1,AB$1,"")</f>
        <v/>
      </c>
      <c r="CQ17" t="str">
        <f>IF('Options supported'!Z17=-1,AC$1,"")</f>
        <v/>
      </c>
      <c r="CR17" t="str">
        <f>IF('Options supported'!AA17=-1,AD$1,"")</f>
        <v/>
      </c>
      <c r="CS17" t="str">
        <f>IF('Options supported'!AB17=-1,AE$1,"")</f>
        <v/>
      </c>
      <c r="CT17" t="str">
        <f>IF('Options supported'!AC17=-1,AF$1,"")</f>
        <v/>
      </c>
      <c r="CU17" t="str">
        <f>IF('Options supported'!AD17=-1,AG$1,"")</f>
        <v/>
      </c>
      <c r="CV17" t="str">
        <f>IF('Options supported'!AE17=-1,AH$1,"")</f>
        <v/>
      </c>
      <c r="CW17" t="str">
        <f>IF('Options supported'!AF17=-1,AI$1,"")</f>
        <v/>
      </c>
      <c r="CX17" t="str">
        <f>IF('Options supported'!AG17=-1,AJ$1,"")</f>
        <v/>
      </c>
      <c r="CY17" t="str">
        <f>IF('Options supported'!AH17=-1,AK$1,"")</f>
        <v/>
      </c>
      <c r="CZ17" t="str">
        <f>IF('Options supported'!AI17=-1,AL$1,"")</f>
        <v/>
      </c>
    </row>
    <row r="18" spans="1:104" ht="24" x14ac:dyDescent="0.45">
      <c r="A18" s="39" t="s">
        <v>110</v>
      </c>
      <c r="B18" s="2" t="s">
        <v>51</v>
      </c>
      <c r="C18" s="48">
        <v>2</v>
      </c>
      <c r="D18" s="2" t="str">
        <f t="shared" si="0"/>
        <v>Electra, Energy Resources Aotearoa, ERANZ, Genesis, Haast &amp; indep. Retailers, Mercury, Meridian, Neil Walbran, Nova, NZWEA, Vector</v>
      </c>
      <c r="E18" s="2" t="str">
        <f t="shared" si="1"/>
        <v/>
      </c>
      <c r="F18" s="2" t="str">
        <f t="shared" si="2"/>
        <v>Contact</v>
      </c>
      <c r="G18" s="39" t="str">
        <f>IF('Options supported'!D18=2,G$1,"")</f>
        <v/>
      </c>
      <c r="H18" s="39" t="str">
        <f>IF('Options supported'!E18=2,H$1,"")</f>
        <v/>
      </c>
      <c r="I18" s="39" t="str">
        <f>IF('Options supported'!F18=2,I$1,"")</f>
        <v/>
      </c>
      <c r="J18" s="39" t="str">
        <f>IF('Options supported'!G18=2,J$1,"")</f>
        <v/>
      </c>
      <c r="K18" s="39" t="str">
        <f>IF('Options supported'!H18=2,K$1,"")</f>
        <v/>
      </c>
      <c r="L18" s="39" t="str">
        <f>IF('Options supported'!I18=2,L$1,"")</f>
        <v>Electra</v>
      </c>
      <c r="M18" s="39" t="str">
        <f>IF('Options supported'!J18=2,M$1,"")</f>
        <v/>
      </c>
      <c r="N18" s="39" t="str">
        <f>IF('Options supported'!K18=2,N$1,"")</f>
        <v>Energy Resources Aotearoa</v>
      </c>
      <c r="O18" s="39" t="str">
        <f>IF('Options supported'!L18=2,O$1,"")</f>
        <v/>
      </c>
      <c r="P18" s="39" t="str">
        <f>IF('Options supported'!M18=2,P$1,"")</f>
        <v/>
      </c>
      <c r="Q18" s="39" t="str">
        <f>IF('Options supported'!N18=2,Q$1,"")</f>
        <v>ERANZ</v>
      </c>
      <c r="R18" s="39" t="str">
        <f>IF('Options supported'!O18=2,R$1,"")</f>
        <v/>
      </c>
      <c r="S18" s="39" t="str">
        <f>IF('Options supported'!P18=2,S$1,"")</f>
        <v/>
      </c>
      <c r="T18" s="39" t="str">
        <f>IF('Options supported'!Q18=2,T$1,"")</f>
        <v>Genesis</v>
      </c>
      <c r="U18" s="39" t="str">
        <f>IF('Options supported'!R18=2,U$1,"")</f>
        <v>Haast &amp; indep. Retailers</v>
      </c>
      <c r="V18" s="39" t="str">
        <f>IF('Options supported'!S18=2,V$1,"")</f>
        <v/>
      </c>
      <c r="W18" s="39" t="str">
        <f>IF('Options supported'!T18=2,W$1,"")</f>
        <v/>
      </c>
      <c r="X18" s="39" t="str">
        <f>IF('Options supported'!U18=2,X$1,"")</f>
        <v/>
      </c>
      <c r="Y18" s="39" t="str">
        <f>IF('Options supported'!V18=2,Y$1,"")</f>
        <v>Mercury</v>
      </c>
      <c r="Z18" s="39" t="str">
        <f>IF('Options supported'!W18=2,Z$1,"")</f>
        <v>Meridian</v>
      </c>
      <c r="AA18" s="39" t="str">
        <f>IF('Options supported'!X18=2,AA$1,"")</f>
        <v/>
      </c>
      <c r="AB18" s="39" t="str">
        <f>IF('Options supported'!Y18=2,AB$1,"")</f>
        <v>Neil Walbran</v>
      </c>
      <c r="AC18" s="39" t="str">
        <f>IF('Options supported'!Z18=2,AC$1,"")</f>
        <v>Nova</v>
      </c>
      <c r="AD18" s="39" t="str">
        <f>IF('Options supported'!AA18=2,AD$1,"")</f>
        <v/>
      </c>
      <c r="AE18" s="39" t="str">
        <f>IF('Options supported'!AB18=2,AE$1,"")</f>
        <v>NZWEA</v>
      </c>
      <c r="AF18" s="39" t="str">
        <f>IF('Options supported'!AC18=2,AF$1,"")</f>
        <v/>
      </c>
      <c r="AG18" s="39" t="str">
        <f>IF('Options supported'!AD18=2,AG$1,"")</f>
        <v/>
      </c>
      <c r="AH18" s="39" t="str">
        <f>IF('Options supported'!AE18=2,AH$1,"")</f>
        <v/>
      </c>
      <c r="AI18" s="39" t="str">
        <f>IF('Options supported'!AF18=2,AI$1,"")</f>
        <v/>
      </c>
      <c r="AJ18" s="39" t="str">
        <f>IF('Options supported'!AG18=2,AJ$1,"")</f>
        <v/>
      </c>
      <c r="AK18" s="39" t="str">
        <f>IF('Options supported'!AH18=2,AK$1,"")</f>
        <v>Vector</v>
      </c>
      <c r="AL18" s="39" t="str">
        <f>IF('Options supported'!AI18=2,AL$1,"")</f>
        <v/>
      </c>
      <c r="AM18" s="40"/>
      <c r="AN18" s="39" t="str">
        <f>IF('Options supported'!D18=1,G$1,"")</f>
        <v/>
      </c>
      <c r="AO18" s="39" t="str">
        <f>IF('Options supported'!E18=1,H$1,"")</f>
        <v/>
      </c>
      <c r="AP18" s="39" t="str">
        <f>IF('Options supported'!F18=1,I$1,"")</f>
        <v/>
      </c>
      <c r="AQ18" s="39" t="str">
        <f>IF('Options supported'!G18=1,J$1,"")</f>
        <v/>
      </c>
      <c r="AR18" s="39" t="str">
        <f>IF('Options supported'!H18=1,K$1,"")</f>
        <v/>
      </c>
      <c r="AS18" s="39" t="str">
        <f>IF('Options supported'!I18=1,L$1,"")</f>
        <v/>
      </c>
      <c r="AT18" s="39" t="str">
        <f>IF('Options supported'!J18=1,M$1,"")</f>
        <v/>
      </c>
      <c r="AU18" s="39" t="str">
        <f>IF('Options supported'!K18=1,N$1,"")</f>
        <v/>
      </c>
      <c r="AV18" s="39" t="str">
        <f>IF('Options supported'!L18=1,O$1,"")</f>
        <v/>
      </c>
      <c r="AW18" s="39" t="str">
        <f>IF('Options supported'!M18=1,P$1,"")</f>
        <v/>
      </c>
      <c r="AX18" s="39" t="str">
        <f>IF('Options supported'!N18=1,Q$1,"")</f>
        <v/>
      </c>
      <c r="AY18" s="39" t="str">
        <f>IF('Options supported'!O18=1,R$1,"")</f>
        <v/>
      </c>
      <c r="AZ18" s="39" t="str">
        <f>IF('Options supported'!P18=1,S$1,"")</f>
        <v/>
      </c>
      <c r="BA18" s="39" t="str">
        <f>IF('Options supported'!Q18=1,T$1,"")</f>
        <v/>
      </c>
      <c r="BB18" s="39" t="str">
        <f>IF('Options supported'!R18=1,U$1,"")</f>
        <v/>
      </c>
      <c r="BC18" s="39" t="str">
        <f>IF('Options supported'!S18=1,V$1,"")</f>
        <v/>
      </c>
      <c r="BD18" s="39" t="str">
        <f>IF('Options supported'!T18=1,W$1,"")</f>
        <v/>
      </c>
      <c r="BE18" s="39" t="str">
        <f>IF('Options supported'!U18=1,X$1,"")</f>
        <v/>
      </c>
      <c r="BF18" s="39" t="str">
        <f>IF('Options supported'!V18=1,Y$1,"")</f>
        <v/>
      </c>
      <c r="BG18" s="39" t="str">
        <f>IF('Options supported'!W18=1,Z$1,"")</f>
        <v/>
      </c>
      <c r="BH18" s="39" t="str">
        <f>IF('Options supported'!X18=1,AA$1,"")</f>
        <v/>
      </c>
      <c r="BI18" s="39" t="str">
        <f>IF('Options supported'!Y18=1,AB$1,"")</f>
        <v/>
      </c>
      <c r="BJ18" s="39" t="str">
        <f>IF('Options supported'!Z18=1,AC$1,"")</f>
        <v/>
      </c>
      <c r="BK18" s="39" t="str">
        <f>IF('Options supported'!AA18=1,AD$1,"")</f>
        <v/>
      </c>
      <c r="BL18" s="39" t="str">
        <f>IF('Options supported'!AB18=1,AE$1,"")</f>
        <v/>
      </c>
      <c r="BM18" s="39" t="str">
        <f>IF('Options supported'!AC18=1,AF$1,"")</f>
        <v/>
      </c>
      <c r="BN18" s="39" t="str">
        <f>IF('Options supported'!AD18=1,AG$1,"")</f>
        <v/>
      </c>
      <c r="BO18" s="39" t="str">
        <f>IF('Options supported'!AE18=1,AH$1,"")</f>
        <v/>
      </c>
      <c r="BP18" s="39" t="str">
        <f>IF('Options supported'!AF18=1,AI$1,"")</f>
        <v/>
      </c>
      <c r="BQ18" s="39" t="str">
        <f>IF('Options supported'!AG18=1,AJ$1,"")</f>
        <v/>
      </c>
      <c r="BR18" s="39" t="str">
        <f>IF('Options supported'!AH18=1,AK$1,"")</f>
        <v/>
      </c>
      <c r="BS18" s="39" t="str">
        <f>IF('Options supported'!AI18=1,AL$1,"")</f>
        <v/>
      </c>
      <c r="BT18" s="40"/>
      <c r="BU18" t="str">
        <f>IF('Options supported'!D18=-1,G$1,"")</f>
        <v/>
      </c>
      <c r="BV18" t="str">
        <f>IF('Options supported'!E18=-1,H$1,"")</f>
        <v/>
      </c>
      <c r="BW18" t="str">
        <f>IF('Options supported'!F18=-1,I$1,"")</f>
        <v/>
      </c>
      <c r="BX18" t="str">
        <f>IF('Options supported'!G18=-1,J$1,"")</f>
        <v/>
      </c>
      <c r="BY18" t="str">
        <f>IF('Options supported'!H18=-1,K$1,"")</f>
        <v>Contact</v>
      </c>
      <c r="BZ18" t="str">
        <f>IF('Options supported'!I18=-1,L$1,"")</f>
        <v/>
      </c>
      <c r="CA18" t="str">
        <f>IF('Options supported'!J18=-1,M$1,"")</f>
        <v/>
      </c>
      <c r="CB18" t="str">
        <f>IF('Options supported'!K18=-1,N$1,"")</f>
        <v/>
      </c>
      <c r="CC18" t="str">
        <f>IF('Options supported'!L18=-1,O$1,"")</f>
        <v/>
      </c>
      <c r="CD18" t="str">
        <f>IF('Options supported'!M18=-1,P$1,"")</f>
        <v/>
      </c>
      <c r="CE18" t="str">
        <f>IF('Options supported'!N18=-1,Q$1,"")</f>
        <v/>
      </c>
      <c r="CF18" t="str">
        <f>IF('Options supported'!O18=-1,R$1,"")</f>
        <v/>
      </c>
      <c r="CG18" t="str">
        <f>IF('Options supported'!P18=-1,S$1,"")</f>
        <v/>
      </c>
      <c r="CH18" t="str">
        <f>IF('Options supported'!Q18=-1,T$1,"")</f>
        <v/>
      </c>
      <c r="CI18" t="str">
        <f>IF('Options supported'!R18=-1,U$1,"")</f>
        <v/>
      </c>
      <c r="CJ18" t="str">
        <f>IF('Options supported'!S18=-1,V$1,"")</f>
        <v/>
      </c>
      <c r="CK18" t="str">
        <f>IF('Options supported'!T18=-1,W$1,"")</f>
        <v/>
      </c>
      <c r="CL18" t="str">
        <f>IF('Options supported'!U18=-1,X$1,"")</f>
        <v/>
      </c>
      <c r="CM18" t="str">
        <f>IF('Options supported'!V18=-1,Y$1,"")</f>
        <v/>
      </c>
      <c r="CN18" t="str">
        <f>IF('Options supported'!W18=-1,Z$1,"")</f>
        <v/>
      </c>
      <c r="CO18" t="str">
        <f>IF('Options supported'!X18=-1,AA$1,"")</f>
        <v/>
      </c>
      <c r="CP18" t="str">
        <f>IF('Options supported'!Y18=-1,AB$1,"")</f>
        <v/>
      </c>
      <c r="CQ18" t="str">
        <f>IF('Options supported'!Z18=-1,AC$1,"")</f>
        <v/>
      </c>
      <c r="CR18" t="str">
        <f>IF('Options supported'!AA18=-1,AD$1,"")</f>
        <v/>
      </c>
      <c r="CS18" t="str">
        <f>IF('Options supported'!AB18=-1,AE$1,"")</f>
        <v/>
      </c>
      <c r="CT18" t="str">
        <f>IF('Options supported'!AC18=-1,AF$1,"")</f>
        <v/>
      </c>
      <c r="CU18" t="str">
        <f>IF('Options supported'!AD18=-1,AG$1,"")</f>
        <v/>
      </c>
      <c r="CV18" t="str">
        <f>IF('Options supported'!AE18=-1,AH$1,"")</f>
        <v/>
      </c>
      <c r="CW18" t="str">
        <f>IF('Options supported'!AF18=-1,AI$1,"")</f>
        <v/>
      </c>
      <c r="CX18" t="str">
        <f>IF('Options supported'!AG18=-1,AJ$1,"")</f>
        <v/>
      </c>
      <c r="CY18" t="str">
        <f>IF('Options supported'!AH18=-1,AK$1,"")</f>
        <v/>
      </c>
      <c r="CZ18" t="str">
        <f>IF('Options supported'!AI18=-1,AL$1,"")</f>
        <v/>
      </c>
    </row>
    <row r="19" spans="1:104" x14ac:dyDescent="0.45">
      <c r="A19" s="39" t="s">
        <v>111</v>
      </c>
      <c r="B19" s="2" t="s">
        <v>52</v>
      </c>
      <c r="C19" s="53">
        <v>1</v>
      </c>
      <c r="D19" s="2" t="str">
        <f t="shared" si="0"/>
        <v>Electra, ERANZ, Haast &amp; indep. Retailers, Mercury, NZWEA</v>
      </c>
      <c r="E19" s="2" t="str">
        <f t="shared" si="1"/>
        <v>Meridian, MEUG</v>
      </c>
      <c r="F19" s="2" t="str">
        <f t="shared" si="2"/>
        <v>Contact, Genesis</v>
      </c>
      <c r="G19" s="39" t="str">
        <f>IF('Options supported'!D19=2,G$1,"")</f>
        <v/>
      </c>
      <c r="H19" s="39" t="str">
        <f>IF('Options supported'!E19=2,H$1,"")</f>
        <v/>
      </c>
      <c r="I19" s="39" t="str">
        <f>IF('Options supported'!F19=2,I$1,"")</f>
        <v/>
      </c>
      <c r="J19" s="39" t="str">
        <f>IF('Options supported'!G19=2,J$1,"")</f>
        <v/>
      </c>
      <c r="K19" s="39" t="str">
        <f>IF('Options supported'!H19=2,K$1,"")</f>
        <v/>
      </c>
      <c r="L19" s="39" t="str">
        <f>IF('Options supported'!I19=2,L$1,"")</f>
        <v>Electra</v>
      </c>
      <c r="M19" s="39" t="str">
        <f>IF('Options supported'!J19=2,M$1,"")</f>
        <v/>
      </c>
      <c r="N19" s="39" t="str">
        <f>IF('Options supported'!K19=2,N$1,"")</f>
        <v/>
      </c>
      <c r="O19" s="39" t="str">
        <f>IF('Options supported'!L19=2,O$1,"")</f>
        <v/>
      </c>
      <c r="P19" s="39" t="str">
        <f>IF('Options supported'!M19=2,P$1,"")</f>
        <v/>
      </c>
      <c r="Q19" s="39" t="str">
        <f>IF('Options supported'!N19=2,Q$1,"")</f>
        <v>ERANZ</v>
      </c>
      <c r="R19" s="39" t="str">
        <f>IF('Options supported'!O19=2,R$1,"")</f>
        <v/>
      </c>
      <c r="S19" s="39" t="str">
        <f>IF('Options supported'!P19=2,S$1,"")</f>
        <v/>
      </c>
      <c r="T19" s="39" t="str">
        <f>IF('Options supported'!Q19=2,T$1,"")</f>
        <v/>
      </c>
      <c r="U19" s="39" t="str">
        <f>IF('Options supported'!R19=2,U$1,"")</f>
        <v>Haast &amp; indep. Retailers</v>
      </c>
      <c r="V19" s="39" t="str">
        <f>IF('Options supported'!S19=2,V$1,"")</f>
        <v/>
      </c>
      <c r="W19" s="39" t="str">
        <f>IF('Options supported'!T19=2,W$1,"")</f>
        <v/>
      </c>
      <c r="X19" s="39" t="str">
        <f>IF('Options supported'!U19=2,X$1,"")</f>
        <v/>
      </c>
      <c r="Y19" s="39" t="str">
        <f>IF('Options supported'!V19=2,Y$1,"")</f>
        <v>Mercury</v>
      </c>
      <c r="Z19" s="39" t="str">
        <f>IF('Options supported'!W19=2,Z$1,"")</f>
        <v/>
      </c>
      <c r="AA19" s="39" t="str">
        <f>IF('Options supported'!X19=2,AA$1,"")</f>
        <v/>
      </c>
      <c r="AB19" s="39" t="str">
        <f>IF('Options supported'!Y19=2,AB$1,"")</f>
        <v/>
      </c>
      <c r="AC19" s="39" t="str">
        <f>IF('Options supported'!Z19=2,AC$1,"")</f>
        <v/>
      </c>
      <c r="AD19" s="39" t="str">
        <f>IF('Options supported'!AA19=2,AD$1,"")</f>
        <v/>
      </c>
      <c r="AE19" s="39" t="str">
        <f>IF('Options supported'!AB19=2,AE$1,"")</f>
        <v>NZWEA</v>
      </c>
      <c r="AF19" s="39" t="str">
        <f>IF('Options supported'!AC19=2,AF$1,"")</f>
        <v/>
      </c>
      <c r="AG19" s="39" t="str">
        <f>IF('Options supported'!AD19=2,AG$1,"")</f>
        <v/>
      </c>
      <c r="AH19" s="39" t="str">
        <f>IF('Options supported'!AE19=2,AH$1,"")</f>
        <v/>
      </c>
      <c r="AI19" s="39" t="str">
        <f>IF('Options supported'!AF19=2,AI$1,"")</f>
        <v/>
      </c>
      <c r="AJ19" s="39" t="str">
        <f>IF('Options supported'!AG19=2,AJ$1,"")</f>
        <v/>
      </c>
      <c r="AK19" s="39" t="str">
        <f>IF('Options supported'!AH19=2,AK$1,"")</f>
        <v/>
      </c>
      <c r="AL19" s="39" t="str">
        <f>IF('Options supported'!AI19=2,AL$1,"")</f>
        <v/>
      </c>
      <c r="AM19" s="40"/>
      <c r="AN19" s="39" t="str">
        <f>IF('Options supported'!D19=1,G$1,"")</f>
        <v/>
      </c>
      <c r="AO19" s="39" t="str">
        <f>IF('Options supported'!E19=1,H$1,"")</f>
        <v/>
      </c>
      <c r="AP19" s="39" t="str">
        <f>IF('Options supported'!F19=1,I$1,"")</f>
        <v/>
      </c>
      <c r="AQ19" s="39" t="str">
        <f>IF('Options supported'!G19=1,J$1,"")</f>
        <v/>
      </c>
      <c r="AR19" s="39" t="str">
        <f>IF('Options supported'!H19=1,K$1,"")</f>
        <v/>
      </c>
      <c r="AS19" s="39" t="str">
        <f>IF('Options supported'!I19=1,L$1,"")</f>
        <v/>
      </c>
      <c r="AT19" s="39" t="str">
        <f>IF('Options supported'!J19=1,M$1,"")</f>
        <v/>
      </c>
      <c r="AU19" s="39" t="str">
        <f>IF('Options supported'!K19=1,N$1,"")</f>
        <v/>
      </c>
      <c r="AV19" s="39" t="str">
        <f>IF('Options supported'!L19=1,O$1,"")</f>
        <v/>
      </c>
      <c r="AW19" s="39" t="str">
        <f>IF('Options supported'!M19=1,P$1,"")</f>
        <v/>
      </c>
      <c r="AX19" s="39" t="str">
        <f>IF('Options supported'!N19=1,Q$1,"")</f>
        <v/>
      </c>
      <c r="AY19" s="39" t="str">
        <f>IF('Options supported'!O19=1,R$1,"")</f>
        <v/>
      </c>
      <c r="AZ19" s="39" t="str">
        <f>IF('Options supported'!P19=1,S$1,"")</f>
        <v/>
      </c>
      <c r="BA19" s="39" t="str">
        <f>IF('Options supported'!Q19=1,T$1,"")</f>
        <v/>
      </c>
      <c r="BB19" s="39" t="str">
        <f>IF('Options supported'!R19=1,U$1,"")</f>
        <v/>
      </c>
      <c r="BC19" s="39" t="str">
        <f>IF('Options supported'!S19=1,V$1,"")</f>
        <v/>
      </c>
      <c r="BD19" s="39" t="str">
        <f>IF('Options supported'!T19=1,W$1,"")</f>
        <v/>
      </c>
      <c r="BE19" s="39" t="str">
        <f>IF('Options supported'!U19=1,X$1,"")</f>
        <v/>
      </c>
      <c r="BF19" s="39" t="str">
        <f>IF('Options supported'!V19=1,Y$1,"")</f>
        <v/>
      </c>
      <c r="BG19" s="39" t="str">
        <f>IF('Options supported'!W19=1,Z$1,"")</f>
        <v>Meridian</v>
      </c>
      <c r="BH19" s="39" t="str">
        <f>IF('Options supported'!X19=1,AA$1,"")</f>
        <v>MEUG</v>
      </c>
      <c r="BI19" s="39" t="str">
        <f>IF('Options supported'!Y19=1,AB$1,"")</f>
        <v/>
      </c>
      <c r="BJ19" s="39" t="str">
        <f>IF('Options supported'!Z19=1,AC$1,"")</f>
        <v/>
      </c>
      <c r="BK19" s="39" t="str">
        <f>IF('Options supported'!AA19=1,AD$1,"")</f>
        <v/>
      </c>
      <c r="BL19" s="39" t="str">
        <f>IF('Options supported'!AB19=1,AE$1,"")</f>
        <v/>
      </c>
      <c r="BM19" s="39" t="str">
        <f>IF('Options supported'!AC19=1,AF$1,"")</f>
        <v/>
      </c>
      <c r="BN19" s="39" t="str">
        <f>IF('Options supported'!AD19=1,AG$1,"")</f>
        <v/>
      </c>
      <c r="BO19" s="39" t="str">
        <f>IF('Options supported'!AE19=1,AH$1,"")</f>
        <v/>
      </c>
      <c r="BP19" s="39" t="str">
        <f>IF('Options supported'!AF19=1,AI$1,"")</f>
        <v/>
      </c>
      <c r="BQ19" s="39" t="str">
        <f>IF('Options supported'!AG19=1,AJ$1,"")</f>
        <v/>
      </c>
      <c r="BR19" s="39" t="str">
        <f>IF('Options supported'!AH19=1,AK$1,"")</f>
        <v/>
      </c>
      <c r="BS19" s="39" t="str">
        <f>IF('Options supported'!AI19=1,AL$1,"")</f>
        <v/>
      </c>
      <c r="BT19" s="40"/>
      <c r="BU19" t="str">
        <f>IF('Options supported'!D19=-1,G$1,"")</f>
        <v/>
      </c>
      <c r="BV19" t="str">
        <f>IF('Options supported'!E19=-1,H$1,"")</f>
        <v/>
      </c>
      <c r="BW19" t="str">
        <f>IF('Options supported'!F19=-1,I$1,"")</f>
        <v/>
      </c>
      <c r="BX19" t="str">
        <f>IF('Options supported'!G19=-1,J$1,"")</f>
        <v/>
      </c>
      <c r="BY19" t="str">
        <f>IF('Options supported'!H19=-1,K$1,"")</f>
        <v>Contact</v>
      </c>
      <c r="BZ19" t="str">
        <f>IF('Options supported'!I19=-1,L$1,"")</f>
        <v/>
      </c>
      <c r="CA19" t="str">
        <f>IF('Options supported'!J19=-1,M$1,"")</f>
        <v/>
      </c>
      <c r="CB19" t="str">
        <f>IF('Options supported'!K19=-1,N$1,"")</f>
        <v/>
      </c>
      <c r="CC19" t="str">
        <f>IF('Options supported'!L19=-1,O$1,"")</f>
        <v/>
      </c>
      <c r="CD19" t="str">
        <f>IF('Options supported'!M19=-1,P$1,"")</f>
        <v/>
      </c>
      <c r="CE19" t="str">
        <f>IF('Options supported'!N19=-1,Q$1,"")</f>
        <v/>
      </c>
      <c r="CF19" t="str">
        <f>IF('Options supported'!O19=-1,R$1,"")</f>
        <v/>
      </c>
      <c r="CG19" t="str">
        <f>IF('Options supported'!P19=-1,S$1,"")</f>
        <v/>
      </c>
      <c r="CH19" t="str">
        <f>IF('Options supported'!Q19=-1,T$1,"")</f>
        <v>Genesis</v>
      </c>
      <c r="CI19" t="str">
        <f>IF('Options supported'!R19=-1,U$1,"")</f>
        <v/>
      </c>
      <c r="CJ19" t="str">
        <f>IF('Options supported'!S19=-1,V$1,"")</f>
        <v/>
      </c>
      <c r="CK19" t="str">
        <f>IF('Options supported'!T19=-1,W$1,"")</f>
        <v/>
      </c>
      <c r="CL19" t="str">
        <f>IF('Options supported'!U19=-1,X$1,"")</f>
        <v/>
      </c>
      <c r="CM19" t="str">
        <f>IF('Options supported'!V19=-1,Y$1,"")</f>
        <v/>
      </c>
      <c r="CN19" t="str">
        <f>IF('Options supported'!W19=-1,Z$1,"")</f>
        <v/>
      </c>
      <c r="CO19" t="str">
        <f>IF('Options supported'!X19=-1,AA$1,"")</f>
        <v/>
      </c>
      <c r="CP19" t="str">
        <f>IF('Options supported'!Y19=-1,AB$1,"")</f>
        <v/>
      </c>
      <c r="CQ19" t="str">
        <f>IF('Options supported'!Z19=-1,AC$1,"")</f>
        <v/>
      </c>
      <c r="CR19" t="str">
        <f>IF('Options supported'!AA19=-1,AD$1,"")</f>
        <v/>
      </c>
      <c r="CS19" t="str">
        <f>IF('Options supported'!AB19=-1,AE$1,"")</f>
        <v/>
      </c>
      <c r="CT19" t="str">
        <f>IF('Options supported'!AC19=-1,AF$1,"")</f>
        <v/>
      </c>
      <c r="CU19" t="str">
        <f>IF('Options supported'!AD19=-1,AG$1,"")</f>
        <v/>
      </c>
      <c r="CV19" t="str">
        <f>IF('Options supported'!AE19=-1,AH$1,"")</f>
        <v/>
      </c>
      <c r="CW19" t="str">
        <f>IF('Options supported'!AF19=-1,AI$1,"")</f>
        <v/>
      </c>
      <c r="CX19" t="str">
        <f>IF('Options supported'!AG19=-1,AJ$1,"")</f>
        <v/>
      </c>
      <c r="CY19" t="str">
        <f>IF('Options supported'!AH19=-1,AK$1,"")</f>
        <v/>
      </c>
      <c r="CZ19" t="str">
        <f>IF('Options supported'!AI19=-1,AL$1,"")</f>
        <v/>
      </c>
    </row>
    <row r="20" spans="1:104" ht="24" x14ac:dyDescent="0.45">
      <c r="A20" s="39" t="s">
        <v>53</v>
      </c>
      <c r="B20" s="2" t="s">
        <v>54</v>
      </c>
      <c r="C20" s="49">
        <v>-1</v>
      </c>
      <c r="D20" s="2" t="str">
        <f t="shared" si="0"/>
        <v/>
      </c>
      <c r="E20" s="2" t="str">
        <f t="shared" si="1"/>
        <v>EPOC, Genesis</v>
      </c>
      <c r="F20" s="2" t="str">
        <f t="shared" si="2"/>
        <v>BEC, Contact, Fonterra, Haast &amp; indep. Retailers, MEUG, NZX</v>
      </c>
      <c r="G20" s="39" t="str">
        <f>IF('Options supported'!D20=2,G$1,"")</f>
        <v/>
      </c>
      <c r="H20" s="39" t="str">
        <f>IF('Options supported'!E20=2,H$1,"")</f>
        <v/>
      </c>
      <c r="I20" s="39" t="str">
        <f>IF('Options supported'!F20=2,I$1,"")</f>
        <v/>
      </c>
      <c r="J20" s="39" t="str">
        <f>IF('Options supported'!G20=2,J$1,"")</f>
        <v/>
      </c>
      <c r="K20" s="39" t="str">
        <f>IF('Options supported'!H20=2,K$1,"")</f>
        <v/>
      </c>
      <c r="L20" s="39" t="str">
        <f>IF('Options supported'!I20=2,L$1,"")</f>
        <v/>
      </c>
      <c r="M20" s="39" t="str">
        <f>IF('Options supported'!J20=2,M$1,"")</f>
        <v/>
      </c>
      <c r="N20" s="39" t="str">
        <f>IF('Options supported'!K20=2,N$1,"")</f>
        <v/>
      </c>
      <c r="O20" s="39" t="str">
        <f>IF('Options supported'!L20=2,O$1,"")</f>
        <v/>
      </c>
      <c r="P20" s="39" t="str">
        <f>IF('Options supported'!M20=2,P$1,"")</f>
        <v/>
      </c>
      <c r="Q20" s="39" t="str">
        <f>IF('Options supported'!N20=2,Q$1,"")</f>
        <v/>
      </c>
      <c r="R20" s="39" t="str">
        <f>IF('Options supported'!O20=2,R$1,"")</f>
        <v/>
      </c>
      <c r="S20" s="39" t="str">
        <f>IF('Options supported'!P20=2,S$1,"")</f>
        <v/>
      </c>
      <c r="T20" s="39" t="str">
        <f>IF('Options supported'!Q20=2,T$1,"")</f>
        <v/>
      </c>
      <c r="U20" s="39" t="str">
        <f>IF('Options supported'!R20=2,U$1,"")</f>
        <v/>
      </c>
      <c r="V20" s="39" t="str">
        <f>IF('Options supported'!S20=2,V$1,"")</f>
        <v/>
      </c>
      <c r="W20" s="39" t="str">
        <f>IF('Options supported'!T20=2,W$1,"")</f>
        <v/>
      </c>
      <c r="X20" s="39" t="str">
        <f>IF('Options supported'!U20=2,X$1,"")</f>
        <v/>
      </c>
      <c r="Y20" s="39" t="str">
        <f>IF('Options supported'!V20=2,Y$1,"")</f>
        <v/>
      </c>
      <c r="Z20" s="39" t="str">
        <f>IF('Options supported'!W20=2,Z$1,"")</f>
        <v/>
      </c>
      <c r="AA20" s="39" t="str">
        <f>IF('Options supported'!X20=2,AA$1,"")</f>
        <v/>
      </c>
      <c r="AB20" s="39" t="str">
        <f>IF('Options supported'!Y20=2,AB$1,"")</f>
        <v/>
      </c>
      <c r="AC20" s="39" t="str">
        <f>IF('Options supported'!Z20=2,AC$1,"")</f>
        <v/>
      </c>
      <c r="AD20" s="39" t="str">
        <f>IF('Options supported'!AA20=2,AD$1,"")</f>
        <v/>
      </c>
      <c r="AE20" s="39" t="str">
        <f>IF('Options supported'!AB20=2,AE$1,"")</f>
        <v/>
      </c>
      <c r="AF20" s="39" t="str">
        <f>IF('Options supported'!AC20=2,AF$1,"")</f>
        <v/>
      </c>
      <c r="AG20" s="39" t="str">
        <f>IF('Options supported'!AD20=2,AG$1,"")</f>
        <v/>
      </c>
      <c r="AH20" s="39" t="str">
        <f>IF('Options supported'!AE20=2,AH$1,"")</f>
        <v/>
      </c>
      <c r="AI20" s="39" t="str">
        <f>IF('Options supported'!AF20=2,AI$1,"")</f>
        <v/>
      </c>
      <c r="AJ20" s="39" t="str">
        <f>IF('Options supported'!AG20=2,AJ$1,"")</f>
        <v/>
      </c>
      <c r="AK20" s="39" t="str">
        <f>IF('Options supported'!AH20=2,AK$1,"")</f>
        <v/>
      </c>
      <c r="AL20" s="39" t="str">
        <f>IF('Options supported'!AI20=2,AL$1,"")</f>
        <v/>
      </c>
      <c r="AM20" s="40"/>
      <c r="AN20" s="39" t="str">
        <f>IF('Options supported'!D20=1,G$1,"")</f>
        <v/>
      </c>
      <c r="AO20" s="39" t="str">
        <f>IF('Options supported'!E20=1,H$1,"")</f>
        <v/>
      </c>
      <c r="AP20" s="39" t="str">
        <f>IF('Options supported'!F20=1,I$1,"")</f>
        <v/>
      </c>
      <c r="AQ20" s="39" t="str">
        <f>IF('Options supported'!G20=1,J$1,"")</f>
        <v/>
      </c>
      <c r="AR20" s="39" t="str">
        <f>IF('Options supported'!H20=1,K$1,"")</f>
        <v/>
      </c>
      <c r="AS20" s="39" t="str">
        <f>IF('Options supported'!I20=1,L$1,"")</f>
        <v/>
      </c>
      <c r="AT20" s="39" t="str">
        <f>IF('Options supported'!J20=1,M$1,"")</f>
        <v/>
      </c>
      <c r="AU20" s="39" t="str">
        <f>IF('Options supported'!K20=1,N$1,"")</f>
        <v/>
      </c>
      <c r="AV20" s="39" t="str">
        <f>IF('Options supported'!L20=1,O$1,"")</f>
        <v/>
      </c>
      <c r="AW20" s="39" t="str">
        <f>IF('Options supported'!M20=1,P$1,"")</f>
        <v>EPOC</v>
      </c>
      <c r="AX20" s="39" t="str">
        <f>IF('Options supported'!N20=1,Q$1,"")</f>
        <v/>
      </c>
      <c r="AY20" s="39" t="str">
        <f>IF('Options supported'!O20=1,R$1,"")</f>
        <v/>
      </c>
      <c r="AZ20" s="39" t="str">
        <f>IF('Options supported'!P20=1,S$1,"")</f>
        <v/>
      </c>
      <c r="BA20" s="39" t="str">
        <f>IF('Options supported'!Q20=1,T$1,"")</f>
        <v>Genesis</v>
      </c>
      <c r="BB20" s="39" t="str">
        <f>IF('Options supported'!R20=1,U$1,"")</f>
        <v/>
      </c>
      <c r="BC20" s="39" t="str">
        <f>IF('Options supported'!S20=1,V$1,"")</f>
        <v/>
      </c>
      <c r="BD20" s="39" t="str">
        <f>IF('Options supported'!T20=1,W$1,"")</f>
        <v/>
      </c>
      <c r="BE20" s="39" t="str">
        <f>IF('Options supported'!U20=1,X$1,"")</f>
        <v/>
      </c>
      <c r="BF20" s="39" t="str">
        <f>IF('Options supported'!V20=1,Y$1,"")</f>
        <v/>
      </c>
      <c r="BG20" s="39" t="str">
        <f>IF('Options supported'!W20=1,Z$1,"")</f>
        <v/>
      </c>
      <c r="BH20" s="39" t="str">
        <f>IF('Options supported'!X20=1,AA$1,"")</f>
        <v/>
      </c>
      <c r="BI20" s="39" t="str">
        <f>IF('Options supported'!Y20=1,AB$1,"")</f>
        <v/>
      </c>
      <c r="BJ20" s="39" t="str">
        <f>IF('Options supported'!Z20=1,AC$1,"")</f>
        <v/>
      </c>
      <c r="BK20" s="39" t="str">
        <f>IF('Options supported'!AA20=1,AD$1,"")</f>
        <v/>
      </c>
      <c r="BL20" s="39" t="str">
        <f>IF('Options supported'!AB20=1,AE$1,"")</f>
        <v/>
      </c>
      <c r="BM20" s="39" t="str">
        <f>IF('Options supported'!AC20=1,AF$1,"")</f>
        <v/>
      </c>
      <c r="BN20" s="39" t="str">
        <f>IF('Options supported'!AD20=1,AG$1,"")</f>
        <v/>
      </c>
      <c r="BO20" s="39" t="str">
        <f>IF('Options supported'!AE20=1,AH$1,"")</f>
        <v/>
      </c>
      <c r="BP20" s="39" t="str">
        <f>IF('Options supported'!AF20=1,AI$1,"")</f>
        <v/>
      </c>
      <c r="BQ20" s="39" t="str">
        <f>IF('Options supported'!AG20=1,AJ$1,"")</f>
        <v/>
      </c>
      <c r="BR20" s="39" t="str">
        <f>IF('Options supported'!AH20=1,AK$1,"")</f>
        <v/>
      </c>
      <c r="BS20" s="39" t="str">
        <f>IF('Options supported'!AI20=1,AL$1,"")</f>
        <v/>
      </c>
      <c r="BT20" s="40"/>
      <c r="BU20" t="str">
        <f>IF('Options supported'!D20=-1,G$1,"")</f>
        <v/>
      </c>
      <c r="BV20" t="str">
        <f>IF('Options supported'!E20=-1,H$1,"")</f>
        <v/>
      </c>
      <c r="BW20" t="str">
        <f>IF('Options supported'!F20=-1,I$1,"")</f>
        <v>BEC</v>
      </c>
      <c r="BX20" t="str">
        <f>IF('Options supported'!G20=-1,J$1,"")</f>
        <v/>
      </c>
      <c r="BY20" t="str">
        <f>IF('Options supported'!H20=-1,K$1,"")</f>
        <v>Contact</v>
      </c>
      <c r="BZ20" t="str">
        <f>IF('Options supported'!I20=-1,L$1,"")</f>
        <v/>
      </c>
      <c r="CA20" t="str">
        <f>IF('Options supported'!J20=-1,M$1,"")</f>
        <v/>
      </c>
      <c r="CB20" t="str">
        <f>IF('Options supported'!K20=-1,N$1,"")</f>
        <v/>
      </c>
      <c r="CC20" t="str">
        <f>IF('Options supported'!L20=-1,O$1,"")</f>
        <v/>
      </c>
      <c r="CD20" t="str">
        <f>IF('Options supported'!M20=-1,P$1,"")</f>
        <v/>
      </c>
      <c r="CE20" t="str">
        <f>IF('Options supported'!N20=-1,Q$1,"")</f>
        <v/>
      </c>
      <c r="CF20" t="str">
        <f>IF('Options supported'!O20=-1,R$1,"")</f>
        <v/>
      </c>
      <c r="CG20" t="str">
        <f>IF('Options supported'!P20=-1,S$1,"")</f>
        <v>Fonterra</v>
      </c>
      <c r="CH20" t="str">
        <f>IF('Options supported'!Q20=-1,T$1,"")</f>
        <v/>
      </c>
      <c r="CI20" t="str">
        <f>IF('Options supported'!R20=-1,U$1,"")</f>
        <v>Haast &amp; indep. Retailers</v>
      </c>
      <c r="CJ20" t="str">
        <f>IF('Options supported'!S20=-1,V$1,"")</f>
        <v/>
      </c>
      <c r="CK20" t="str">
        <f>IF('Options supported'!T20=-1,W$1,"")</f>
        <v/>
      </c>
      <c r="CL20" t="str">
        <f>IF('Options supported'!U20=-1,X$1,"")</f>
        <v/>
      </c>
      <c r="CM20" t="str">
        <f>IF('Options supported'!V20=-1,Y$1,"")</f>
        <v/>
      </c>
      <c r="CN20" t="str">
        <f>IF('Options supported'!W20=-1,Z$1,"")</f>
        <v/>
      </c>
      <c r="CO20" t="str">
        <f>IF('Options supported'!X20=-1,AA$1,"")</f>
        <v>MEUG</v>
      </c>
      <c r="CP20" t="str">
        <f>IF('Options supported'!Y20=-1,AB$1,"")</f>
        <v/>
      </c>
      <c r="CQ20" t="str">
        <f>IF('Options supported'!Z20=-1,AC$1,"")</f>
        <v/>
      </c>
      <c r="CR20" t="str">
        <f>IF('Options supported'!AA20=-1,AD$1,"")</f>
        <v/>
      </c>
      <c r="CS20" t="str">
        <f>IF('Options supported'!AB20=-1,AE$1,"")</f>
        <v/>
      </c>
      <c r="CT20" t="str">
        <f>IF('Options supported'!AC20=-1,AF$1,"")</f>
        <v>NZX</v>
      </c>
      <c r="CU20" t="str">
        <f>IF('Options supported'!AD20=-1,AG$1,"")</f>
        <v/>
      </c>
      <c r="CV20" t="str">
        <f>IF('Options supported'!AE20=-1,AH$1,"")</f>
        <v/>
      </c>
      <c r="CW20" t="str">
        <f>IF('Options supported'!AF20=-1,AI$1,"")</f>
        <v/>
      </c>
      <c r="CX20" t="str">
        <f>IF('Options supported'!AG20=-1,AJ$1,"")</f>
        <v/>
      </c>
      <c r="CY20" t="str">
        <f>IF('Options supported'!AH20=-1,AK$1,"")</f>
        <v/>
      </c>
      <c r="CZ20" t="str">
        <f>IF('Options supported'!AI20=-1,AL$1,"")</f>
        <v/>
      </c>
    </row>
    <row r="21" spans="1:104" s="4" customFormat="1" ht="24" x14ac:dyDescent="0.45">
      <c r="A21" s="41" t="s">
        <v>55</v>
      </c>
      <c r="B21" s="54" t="s">
        <v>56</v>
      </c>
      <c r="C21" s="50">
        <v>-1</v>
      </c>
      <c r="D21" s="54" t="str">
        <f t="shared" si="0"/>
        <v/>
      </c>
      <c r="E21" s="54" t="str">
        <f t="shared" si="1"/>
        <v>Genesis</v>
      </c>
      <c r="F21" s="54" t="str">
        <f t="shared" si="2"/>
        <v>BEC, Contact, Energy Resources Aotearoa, Fonterra, MEUG, NZX</v>
      </c>
      <c r="G21" s="41" t="str">
        <f>IF('Options supported'!D21=2,G$1,"")</f>
        <v/>
      </c>
      <c r="H21" s="41" t="str">
        <f>IF('Options supported'!E21=2,H$1,"")</f>
        <v/>
      </c>
      <c r="I21" s="41" t="str">
        <f>IF('Options supported'!F21=2,I$1,"")</f>
        <v/>
      </c>
      <c r="J21" s="41" t="str">
        <f>IF('Options supported'!G21=2,J$1,"")</f>
        <v/>
      </c>
      <c r="K21" s="41" t="str">
        <f>IF('Options supported'!H21=2,K$1,"")</f>
        <v/>
      </c>
      <c r="L21" s="41" t="str">
        <f>IF('Options supported'!I21=2,L$1,"")</f>
        <v/>
      </c>
      <c r="M21" s="41" t="str">
        <f>IF('Options supported'!J21=2,M$1,"")</f>
        <v/>
      </c>
      <c r="N21" s="41" t="str">
        <f>IF('Options supported'!K21=2,N$1,"")</f>
        <v/>
      </c>
      <c r="O21" s="41" t="str">
        <f>IF('Options supported'!L21=2,O$1,"")</f>
        <v/>
      </c>
      <c r="P21" s="41" t="str">
        <f>IF('Options supported'!M21=2,P$1,"")</f>
        <v/>
      </c>
      <c r="Q21" s="41" t="str">
        <f>IF('Options supported'!N21=2,Q$1,"")</f>
        <v/>
      </c>
      <c r="R21" s="41" t="str">
        <f>IF('Options supported'!O21=2,R$1,"")</f>
        <v/>
      </c>
      <c r="S21" s="41" t="str">
        <f>IF('Options supported'!P21=2,S$1,"")</f>
        <v/>
      </c>
      <c r="T21" s="41" t="str">
        <f>IF('Options supported'!Q21=2,T$1,"")</f>
        <v/>
      </c>
      <c r="U21" s="41" t="str">
        <f>IF('Options supported'!R21=2,U$1,"")</f>
        <v/>
      </c>
      <c r="V21" s="41" t="str">
        <f>IF('Options supported'!S21=2,V$1,"")</f>
        <v/>
      </c>
      <c r="W21" s="41" t="str">
        <f>IF('Options supported'!T21=2,W$1,"")</f>
        <v/>
      </c>
      <c r="X21" s="41" t="str">
        <f>IF('Options supported'!U21=2,X$1,"")</f>
        <v/>
      </c>
      <c r="Y21" s="41" t="str">
        <f>IF('Options supported'!V21=2,Y$1,"")</f>
        <v/>
      </c>
      <c r="Z21" s="41" t="str">
        <f>IF('Options supported'!W21=2,Z$1,"")</f>
        <v/>
      </c>
      <c r="AA21" s="41" t="str">
        <f>IF('Options supported'!X21=2,AA$1,"")</f>
        <v/>
      </c>
      <c r="AB21" s="41" t="str">
        <f>IF('Options supported'!Y21=2,AB$1,"")</f>
        <v/>
      </c>
      <c r="AC21" s="41" t="str">
        <f>IF('Options supported'!Z21=2,AC$1,"")</f>
        <v/>
      </c>
      <c r="AD21" s="41" t="str">
        <f>IF('Options supported'!AA21=2,AD$1,"")</f>
        <v/>
      </c>
      <c r="AE21" s="41" t="str">
        <f>IF('Options supported'!AB21=2,AE$1,"")</f>
        <v/>
      </c>
      <c r="AF21" s="41" t="str">
        <f>IF('Options supported'!AC21=2,AF$1,"")</f>
        <v/>
      </c>
      <c r="AG21" s="41" t="str">
        <f>IF('Options supported'!AD21=2,AG$1,"")</f>
        <v/>
      </c>
      <c r="AH21" s="41" t="str">
        <f>IF('Options supported'!AE21=2,AH$1,"")</f>
        <v/>
      </c>
      <c r="AI21" s="41" t="str">
        <f>IF('Options supported'!AF21=2,AI$1,"")</f>
        <v/>
      </c>
      <c r="AJ21" s="41" t="str">
        <f>IF('Options supported'!AG21=2,AJ$1,"")</f>
        <v/>
      </c>
      <c r="AK21" s="41" t="str">
        <f>IF('Options supported'!AH21=2,AK$1,"")</f>
        <v/>
      </c>
      <c r="AL21" s="41" t="str">
        <f>IF('Options supported'!AI21=2,AL$1,"")</f>
        <v/>
      </c>
      <c r="AM21" s="42"/>
      <c r="AN21" s="41" t="str">
        <f>IF('Options supported'!D21=1,G$1,"")</f>
        <v/>
      </c>
      <c r="AO21" s="41" t="str">
        <f>IF('Options supported'!E21=1,H$1,"")</f>
        <v/>
      </c>
      <c r="AP21" s="41" t="str">
        <f>IF('Options supported'!F21=1,I$1,"")</f>
        <v/>
      </c>
      <c r="AQ21" s="41" t="str">
        <f>IF('Options supported'!G21=1,J$1,"")</f>
        <v/>
      </c>
      <c r="AR21" s="41" t="str">
        <f>IF('Options supported'!H21=1,K$1,"")</f>
        <v/>
      </c>
      <c r="AS21" s="41" t="str">
        <f>IF('Options supported'!I21=1,L$1,"")</f>
        <v/>
      </c>
      <c r="AT21" s="41" t="str">
        <f>IF('Options supported'!J21=1,M$1,"")</f>
        <v/>
      </c>
      <c r="AU21" s="41" t="str">
        <f>IF('Options supported'!K21=1,N$1,"")</f>
        <v/>
      </c>
      <c r="AV21" s="41" t="str">
        <f>IF('Options supported'!L21=1,O$1,"")</f>
        <v/>
      </c>
      <c r="AW21" s="41" t="str">
        <f>IF('Options supported'!M21=1,P$1,"")</f>
        <v/>
      </c>
      <c r="AX21" s="41" t="str">
        <f>IF('Options supported'!N21=1,Q$1,"")</f>
        <v/>
      </c>
      <c r="AY21" s="41" t="str">
        <f>IF('Options supported'!O21=1,R$1,"")</f>
        <v/>
      </c>
      <c r="AZ21" s="41" t="str">
        <f>IF('Options supported'!P21=1,S$1,"")</f>
        <v/>
      </c>
      <c r="BA21" s="41" t="str">
        <f>IF('Options supported'!Q21=1,T$1,"")</f>
        <v>Genesis</v>
      </c>
      <c r="BB21" s="41" t="str">
        <f>IF('Options supported'!R21=1,U$1,"")</f>
        <v/>
      </c>
      <c r="BC21" s="41" t="str">
        <f>IF('Options supported'!S21=1,V$1,"")</f>
        <v/>
      </c>
      <c r="BD21" s="41" t="str">
        <f>IF('Options supported'!T21=1,W$1,"")</f>
        <v/>
      </c>
      <c r="BE21" s="41" t="str">
        <f>IF('Options supported'!U21=1,X$1,"")</f>
        <v/>
      </c>
      <c r="BF21" s="41" t="str">
        <f>IF('Options supported'!V21=1,Y$1,"")</f>
        <v/>
      </c>
      <c r="BG21" s="41" t="str">
        <f>IF('Options supported'!W21=1,Z$1,"")</f>
        <v/>
      </c>
      <c r="BH21" s="41" t="str">
        <f>IF('Options supported'!X21=1,AA$1,"")</f>
        <v/>
      </c>
      <c r="BI21" s="41" t="str">
        <f>IF('Options supported'!Y21=1,AB$1,"")</f>
        <v/>
      </c>
      <c r="BJ21" s="41" t="str">
        <f>IF('Options supported'!Z21=1,AC$1,"")</f>
        <v/>
      </c>
      <c r="BK21" s="41" t="str">
        <f>IF('Options supported'!AA21=1,AD$1,"")</f>
        <v/>
      </c>
      <c r="BL21" s="41" t="str">
        <f>IF('Options supported'!AB21=1,AE$1,"")</f>
        <v/>
      </c>
      <c r="BM21" s="41" t="str">
        <f>IF('Options supported'!AC21=1,AF$1,"")</f>
        <v/>
      </c>
      <c r="BN21" s="41" t="str">
        <f>IF('Options supported'!AD21=1,AG$1,"")</f>
        <v/>
      </c>
      <c r="BO21" s="41" t="str">
        <f>IF('Options supported'!AE21=1,AH$1,"")</f>
        <v/>
      </c>
      <c r="BP21" s="41" t="str">
        <f>IF('Options supported'!AF21=1,AI$1,"")</f>
        <v/>
      </c>
      <c r="BQ21" s="41" t="str">
        <f>IF('Options supported'!AG21=1,AJ$1,"")</f>
        <v/>
      </c>
      <c r="BR21" s="41" t="str">
        <f>IF('Options supported'!AH21=1,AK$1,"")</f>
        <v/>
      </c>
      <c r="BS21" s="41" t="str">
        <f>IF('Options supported'!AI21=1,AL$1,"")</f>
        <v/>
      </c>
      <c r="BT21" s="42"/>
      <c r="BU21" s="4" t="str">
        <f>IF('Options supported'!D21=-1,G$1,"")</f>
        <v/>
      </c>
      <c r="BV21" s="4" t="str">
        <f>IF('Options supported'!E21=-1,H$1,"")</f>
        <v/>
      </c>
      <c r="BW21" s="4" t="str">
        <f>IF('Options supported'!F21=-1,I$1,"")</f>
        <v>BEC</v>
      </c>
      <c r="BX21" s="4" t="str">
        <f>IF('Options supported'!G21=-1,J$1,"")</f>
        <v/>
      </c>
      <c r="BY21" s="4" t="str">
        <f>IF('Options supported'!H21=-1,K$1,"")</f>
        <v>Contact</v>
      </c>
      <c r="BZ21" s="4" t="str">
        <f>IF('Options supported'!I21=-1,L$1,"")</f>
        <v/>
      </c>
      <c r="CA21" s="4" t="str">
        <f>IF('Options supported'!J21=-1,M$1,"")</f>
        <v/>
      </c>
      <c r="CB21" s="4" t="str">
        <f>IF('Options supported'!K21=-1,N$1,"")</f>
        <v>Energy Resources Aotearoa</v>
      </c>
      <c r="CC21" s="4" t="str">
        <f>IF('Options supported'!L21=-1,O$1,"")</f>
        <v/>
      </c>
      <c r="CD21" s="4" t="str">
        <f>IF('Options supported'!M21=-1,P$1,"")</f>
        <v/>
      </c>
      <c r="CE21" s="4" t="str">
        <f>IF('Options supported'!N21=-1,Q$1,"")</f>
        <v/>
      </c>
      <c r="CF21" s="4" t="str">
        <f>IF('Options supported'!O21=-1,R$1,"")</f>
        <v/>
      </c>
      <c r="CG21" s="4" t="str">
        <f>IF('Options supported'!P21=-1,S$1,"")</f>
        <v>Fonterra</v>
      </c>
      <c r="CH21" s="4" t="str">
        <f>IF('Options supported'!Q21=-1,T$1,"")</f>
        <v/>
      </c>
      <c r="CI21" s="4" t="str">
        <f>IF('Options supported'!R21=-1,U$1,"")</f>
        <v/>
      </c>
      <c r="CJ21" s="4" t="str">
        <f>IF('Options supported'!S21=-1,V$1,"")</f>
        <v/>
      </c>
      <c r="CK21" s="4" t="str">
        <f>IF('Options supported'!T21=-1,W$1,"")</f>
        <v/>
      </c>
      <c r="CL21" s="4" t="str">
        <f>IF('Options supported'!U21=-1,X$1,"")</f>
        <v/>
      </c>
      <c r="CM21" s="4" t="str">
        <f>IF('Options supported'!V21=-1,Y$1,"")</f>
        <v/>
      </c>
      <c r="CN21" s="4" t="str">
        <f>IF('Options supported'!W21=-1,Z$1,"")</f>
        <v/>
      </c>
      <c r="CO21" s="4" t="str">
        <f>IF('Options supported'!X21=-1,AA$1,"")</f>
        <v>MEUG</v>
      </c>
      <c r="CP21" s="4" t="str">
        <f>IF('Options supported'!Y21=-1,AB$1,"")</f>
        <v/>
      </c>
      <c r="CQ21" s="4" t="str">
        <f>IF('Options supported'!Z21=-1,AC$1,"")</f>
        <v/>
      </c>
      <c r="CR21" s="4" t="str">
        <f>IF('Options supported'!AA21=-1,AD$1,"")</f>
        <v/>
      </c>
      <c r="CS21" s="4" t="str">
        <f>IF('Options supported'!AB21=-1,AE$1,"")</f>
        <v/>
      </c>
      <c r="CT21" s="4" t="str">
        <f>IF('Options supported'!AC21=-1,AF$1,"")</f>
        <v>NZX</v>
      </c>
      <c r="CU21" s="4" t="str">
        <f>IF('Options supported'!AD21=-1,AG$1,"")</f>
        <v/>
      </c>
      <c r="CV21" s="4" t="str">
        <f>IF('Options supported'!AE21=-1,AH$1,"")</f>
        <v/>
      </c>
      <c r="CW21" s="4" t="str">
        <f>IF('Options supported'!AF21=-1,AI$1,"")</f>
        <v/>
      </c>
      <c r="CX21" s="4" t="str">
        <f>IF('Options supported'!AG21=-1,AJ$1,"")</f>
        <v/>
      </c>
      <c r="CY21" s="4" t="str">
        <f>IF('Options supported'!AH21=-1,AK$1,"")</f>
        <v/>
      </c>
      <c r="CZ21" s="4" t="str">
        <f>IF('Options supported'!AI21=-1,AL$1,"")</f>
        <v/>
      </c>
    </row>
    <row r="22" spans="1:104" s="43" customFormat="1" ht="24" x14ac:dyDescent="0.45">
      <c r="A22" s="44" t="s">
        <v>57</v>
      </c>
      <c r="B22" s="55" t="s">
        <v>58</v>
      </c>
      <c r="C22" s="52">
        <v>2</v>
      </c>
      <c r="D22" s="55" t="str">
        <f t="shared" si="0"/>
        <v>Genesis, Mercury, Meridian, Neil Walbran, Nova, NZWEA, SolarZero, Vector</v>
      </c>
      <c r="E22" s="55" t="str">
        <f t="shared" si="1"/>
        <v>Enel X</v>
      </c>
      <c r="F22" s="55" t="str">
        <f t="shared" si="2"/>
        <v>Contact, Flick</v>
      </c>
      <c r="G22" s="44" t="str">
        <f>IF('Options supported'!D22=2,G$1,"")</f>
        <v/>
      </c>
      <c r="H22" s="44" t="str">
        <f>IF('Options supported'!E22=2,H$1,"")</f>
        <v/>
      </c>
      <c r="I22" s="44" t="str">
        <f>IF('Options supported'!F22=2,I$1,"")</f>
        <v/>
      </c>
      <c r="J22" s="44" t="str">
        <f>IF('Options supported'!G22=2,J$1,"")</f>
        <v/>
      </c>
      <c r="K22" s="44" t="str">
        <f>IF('Options supported'!H22=2,K$1,"")</f>
        <v/>
      </c>
      <c r="L22" s="44" t="str">
        <f>IF('Options supported'!I22=2,L$1,"")</f>
        <v/>
      </c>
      <c r="M22" s="44" t="str">
        <f>IF('Options supported'!J22=2,M$1,"")</f>
        <v/>
      </c>
      <c r="N22" s="44" t="str">
        <f>IF('Options supported'!K22=2,N$1,"")</f>
        <v/>
      </c>
      <c r="O22" s="44" t="str">
        <f>IF('Options supported'!L22=2,O$1,"")</f>
        <v/>
      </c>
      <c r="P22" s="44" t="str">
        <f>IF('Options supported'!M22=2,P$1,"")</f>
        <v/>
      </c>
      <c r="Q22" s="44" t="str">
        <f>IF('Options supported'!N22=2,Q$1,"")</f>
        <v/>
      </c>
      <c r="R22" s="44" t="str">
        <f>IF('Options supported'!O22=2,R$1,"")</f>
        <v/>
      </c>
      <c r="S22" s="44" t="str">
        <f>IF('Options supported'!P22=2,S$1,"")</f>
        <v/>
      </c>
      <c r="T22" s="44" t="str">
        <f>IF('Options supported'!Q22=2,T$1,"")</f>
        <v>Genesis</v>
      </c>
      <c r="U22" s="44" t="str">
        <f>IF('Options supported'!R22=2,U$1,"")</f>
        <v/>
      </c>
      <c r="V22" s="44" t="str">
        <f>IF('Options supported'!S22=2,V$1,"")</f>
        <v/>
      </c>
      <c r="W22" s="44" t="str">
        <f>IF('Options supported'!T22=2,W$1,"")</f>
        <v/>
      </c>
      <c r="X22" s="44" t="str">
        <f>IF('Options supported'!U22=2,X$1,"")</f>
        <v/>
      </c>
      <c r="Y22" s="44" t="str">
        <f>IF('Options supported'!V22=2,Y$1,"")</f>
        <v>Mercury</v>
      </c>
      <c r="Z22" s="44" t="str">
        <f>IF('Options supported'!W22=2,Z$1,"")</f>
        <v>Meridian</v>
      </c>
      <c r="AA22" s="44" t="str">
        <f>IF('Options supported'!X22=2,AA$1,"")</f>
        <v/>
      </c>
      <c r="AB22" s="44" t="str">
        <f>IF('Options supported'!Y22=2,AB$1,"")</f>
        <v>Neil Walbran</v>
      </c>
      <c r="AC22" s="44" t="str">
        <f>IF('Options supported'!Z22=2,AC$1,"")</f>
        <v>Nova</v>
      </c>
      <c r="AD22" s="44" t="str">
        <f>IF('Options supported'!AA22=2,AD$1,"")</f>
        <v/>
      </c>
      <c r="AE22" s="44" t="str">
        <f>IF('Options supported'!AB22=2,AE$1,"")</f>
        <v>NZWEA</v>
      </c>
      <c r="AF22" s="44" t="str">
        <f>IF('Options supported'!AC22=2,AF$1,"")</f>
        <v/>
      </c>
      <c r="AG22" s="44" t="str">
        <f>IF('Options supported'!AD22=2,AG$1,"")</f>
        <v/>
      </c>
      <c r="AH22" s="44" t="str">
        <f>IF('Options supported'!AE22=2,AH$1,"")</f>
        <v/>
      </c>
      <c r="AI22" s="44" t="str">
        <f>IF('Options supported'!AF22=2,AI$1,"")</f>
        <v>SolarZero</v>
      </c>
      <c r="AJ22" s="44" t="str">
        <f>IF('Options supported'!AG22=2,AJ$1,"")</f>
        <v/>
      </c>
      <c r="AK22" s="44" t="str">
        <f>IF('Options supported'!AH22=2,AK$1,"")</f>
        <v>Vector</v>
      </c>
      <c r="AL22" s="44" t="str">
        <f>IF('Options supported'!AI22=2,AL$1,"")</f>
        <v/>
      </c>
      <c r="AM22" s="45"/>
      <c r="AN22" s="44" t="str">
        <f>IF('Options supported'!D22=1,G$1,"")</f>
        <v/>
      </c>
      <c r="AO22" s="44" t="str">
        <f>IF('Options supported'!E22=1,H$1,"")</f>
        <v/>
      </c>
      <c r="AP22" s="44" t="str">
        <f>IF('Options supported'!F22=1,I$1,"")</f>
        <v/>
      </c>
      <c r="AQ22" s="44" t="str">
        <f>IF('Options supported'!G22=1,J$1,"")</f>
        <v/>
      </c>
      <c r="AR22" s="44" t="str">
        <f>IF('Options supported'!H22=1,K$1,"")</f>
        <v/>
      </c>
      <c r="AS22" s="44" t="str">
        <f>IF('Options supported'!I22=1,L$1,"")</f>
        <v/>
      </c>
      <c r="AT22" s="44" t="str">
        <f>IF('Options supported'!J22=1,M$1,"")</f>
        <v>Enel X</v>
      </c>
      <c r="AU22" s="44" t="str">
        <f>IF('Options supported'!K22=1,N$1,"")</f>
        <v/>
      </c>
      <c r="AV22" s="44" t="str">
        <f>IF('Options supported'!L22=1,O$1,"")</f>
        <v/>
      </c>
      <c r="AW22" s="44" t="str">
        <f>IF('Options supported'!M22=1,P$1,"")</f>
        <v/>
      </c>
      <c r="AX22" s="44" t="str">
        <f>IF('Options supported'!N22=1,Q$1,"")</f>
        <v/>
      </c>
      <c r="AY22" s="44" t="str">
        <f>IF('Options supported'!O22=1,R$1,"")</f>
        <v/>
      </c>
      <c r="AZ22" s="44" t="str">
        <f>IF('Options supported'!P22=1,S$1,"")</f>
        <v/>
      </c>
      <c r="BA22" s="44" t="str">
        <f>IF('Options supported'!Q22=1,T$1,"")</f>
        <v/>
      </c>
      <c r="BB22" s="44" t="str">
        <f>IF('Options supported'!R22=1,U$1,"")</f>
        <v/>
      </c>
      <c r="BC22" s="44" t="str">
        <f>IF('Options supported'!S22=1,V$1,"")</f>
        <v/>
      </c>
      <c r="BD22" s="44" t="str">
        <f>IF('Options supported'!T22=1,W$1,"")</f>
        <v/>
      </c>
      <c r="BE22" s="44" t="str">
        <f>IF('Options supported'!U22=1,X$1,"")</f>
        <v/>
      </c>
      <c r="BF22" s="44" t="str">
        <f>IF('Options supported'!V22=1,Y$1,"")</f>
        <v/>
      </c>
      <c r="BG22" s="44" t="str">
        <f>IF('Options supported'!W22=1,Z$1,"")</f>
        <v/>
      </c>
      <c r="BH22" s="44" t="str">
        <f>IF('Options supported'!X22=1,AA$1,"")</f>
        <v/>
      </c>
      <c r="BI22" s="44" t="str">
        <f>IF('Options supported'!Y22=1,AB$1,"")</f>
        <v/>
      </c>
      <c r="BJ22" s="44" t="str">
        <f>IF('Options supported'!Z22=1,AC$1,"")</f>
        <v/>
      </c>
      <c r="BK22" s="44" t="str">
        <f>IF('Options supported'!AA22=1,AD$1,"")</f>
        <v/>
      </c>
      <c r="BL22" s="44" t="str">
        <f>IF('Options supported'!AB22=1,AE$1,"")</f>
        <v/>
      </c>
      <c r="BM22" s="44" t="str">
        <f>IF('Options supported'!AC22=1,AF$1,"")</f>
        <v/>
      </c>
      <c r="BN22" s="44" t="str">
        <f>IF('Options supported'!AD22=1,AG$1,"")</f>
        <v/>
      </c>
      <c r="BO22" s="44" t="str">
        <f>IF('Options supported'!AE22=1,AH$1,"")</f>
        <v/>
      </c>
      <c r="BP22" s="44" t="str">
        <f>IF('Options supported'!AF22=1,AI$1,"")</f>
        <v/>
      </c>
      <c r="BQ22" s="44" t="str">
        <f>IF('Options supported'!AG22=1,AJ$1,"")</f>
        <v/>
      </c>
      <c r="BR22" s="44" t="str">
        <f>IF('Options supported'!AH22=1,AK$1,"")</f>
        <v/>
      </c>
      <c r="BS22" s="44" t="str">
        <f>IF('Options supported'!AI22=1,AL$1,"")</f>
        <v/>
      </c>
      <c r="BT22" s="45"/>
      <c r="BU22" s="43" t="str">
        <f>IF('Options supported'!D22=-1,G$1,"")</f>
        <v/>
      </c>
      <c r="BV22" s="43" t="str">
        <f>IF('Options supported'!E22=-1,H$1,"")</f>
        <v/>
      </c>
      <c r="BW22" s="43" t="str">
        <f>IF('Options supported'!F22=-1,I$1,"")</f>
        <v/>
      </c>
      <c r="BX22" s="43" t="str">
        <f>IF('Options supported'!G22=-1,J$1,"")</f>
        <v/>
      </c>
      <c r="BY22" s="43" t="str">
        <f>IF('Options supported'!H22=-1,K$1,"")</f>
        <v>Contact</v>
      </c>
      <c r="BZ22" s="43" t="str">
        <f>IF('Options supported'!I22=-1,L$1,"")</f>
        <v/>
      </c>
      <c r="CA22" s="43" t="str">
        <f>IF('Options supported'!J22=-1,M$1,"")</f>
        <v/>
      </c>
      <c r="CB22" s="43" t="str">
        <f>IF('Options supported'!K22=-1,N$1,"")</f>
        <v/>
      </c>
      <c r="CC22" s="43" t="str">
        <f>IF('Options supported'!L22=-1,O$1,"")</f>
        <v/>
      </c>
      <c r="CD22" s="43" t="str">
        <f>IF('Options supported'!M22=-1,P$1,"")</f>
        <v/>
      </c>
      <c r="CE22" s="43" t="str">
        <f>IF('Options supported'!N22=-1,Q$1,"")</f>
        <v/>
      </c>
      <c r="CF22" s="43" t="str">
        <f>IF('Options supported'!O22=-1,R$1,"")</f>
        <v>Flick</v>
      </c>
      <c r="CG22" s="43" t="str">
        <f>IF('Options supported'!P22=-1,S$1,"")</f>
        <v/>
      </c>
      <c r="CH22" s="43" t="str">
        <f>IF('Options supported'!Q22=-1,T$1,"")</f>
        <v/>
      </c>
      <c r="CI22" s="43" t="str">
        <f>IF('Options supported'!R22=-1,U$1,"")</f>
        <v/>
      </c>
      <c r="CJ22" s="43" t="str">
        <f>IF('Options supported'!S22=-1,V$1,"")</f>
        <v/>
      </c>
      <c r="CK22" s="43" t="str">
        <f>IF('Options supported'!T22=-1,W$1,"")</f>
        <v/>
      </c>
      <c r="CL22" s="43" t="str">
        <f>IF('Options supported'!U22=-1,X$1,"")</f>
        <v/>
      </c>
      <c r="CM22" s="43" t="str">
        <f>IF('Options supported'!V22=-1,Y$1,"")</f>
        <v/>
      </c>
      <c r="CN22" s="43" t="str">
        <f>IF('Options supported'!W22=-1,Z$1,"")</f>
        <v/>
      </c>
      <c r="CO22" s="43" t="str">
        <f>IF('Options supported'!X22=-1,AA$1,"")</f>
        <v/>
      </c>
      <c r="CP22" s="43" t="str">
        <f>IF('Options supported'!Y22=-1,AB$1,"")</f>
        <v/>
      </c>
      <c r="CQ22" s="43" t="str">
        <f>IF('Options supported'!Z22=-1,AC$1,"")</f>
        <v/>
      </c>
      <c r="CR22" s="43" t="str">
        <f>IF('Options supported'!AA22=-1,AD$1,"")</f>
        <v/>
      </c>
      <c r="CS22" s="43" t="str">
        <f>IF('Options supported'!AB22=-1,AE$1,"")</f>
        <v/>
      </c>
      <c r="CT22" s="43" t="str">
        <f>IF('Options supported'!AC22=-1,AF$1,"")</f>
        <v/>
      </c>
      <c r="CU22" s="43" t="str">
        <f>IF('Options supported'!AD22=-1,AG$1,"")</f>
        <v/>
      </c>
      <c r="CV22" s="43" t="str">
        <f>IF('Options supported'!AE22=-1,AH$1,"")</f>
        <v/>
      </c>
      <c r="CW22" s="43" t="str">
        <f>IF('Options supported'!AF22=-1,AI$1,"")</f>
        <v/>
      </c>
      <c r="CX22" s="43" t="str">
        <f>IF('Options supported'!AG22=-1,AJ$1,"")</f>
        <v/>
      </c>
      <c r="CY22" s="43" t="str">
        <f>IF('Options supported'!AH22=-1,AK$1,"")</f>
        <v/>
      </c>
      <c r="CZ22" s="43" t="str">
        <f>IF('Options supported'!AI22=-1,AL$1,"")</f>
        <v/>
      </c>
    </row>
    <row r="23" spans="1:104" ht="24" x14ac:dyDescent="0.45">
      <c r="A23" s="39" t="s">
        <v>59</v>
      </c>
      <c r="B23" s="2" t="s">
        <v>60</v>
      </c>
      <c r="C23" s="48">
        <v>2</v>
      </c>
      <c r="D23" s="2" t="str">
        <f t="shared" si="0"/>
        <v>Contact, Flick, Genesis, Haast &amp; indep. Retailers, Mercury, Meridian, Neil Walbran, NZWEA, NZX, Vector, WEL</v>
      </c>
      <c r="E23" s="2" t="str">
        <f t="shared" si="1"/>
        <v>Enel X, SolarZero</v>
      </c>
      <c r="F23" s="2" t="str">
        <f t="shared" si="2"/>
        <v/>
      </c>
      <c r="G23" s="39" t="str">
        <f>IF('Options supported'!D23=2,G$1,"")</f>
        <v/>
      </c>
      <c r="H23" s="39" t="str">
        <f>IF('Options supported'!E23=2,H$1,"")</f>
        <v/>
      </c>
      <c r="I23" s="39" t="str">
        <f>IF('Options supported'!F23=2,I$1,"")</f>
        <v/>
      </c>
      <c r="J23" s="39" t="str">
        <f>IF('Options supported'!G23=2,J$1,"")</f>
        <v/>
      </c>
      <c r="K23" s="39" t="str">
        <f>IF('Options supported'!H23=2,K$1,"")</f>
        <v>Contact</v>
      </c>
      <c r="L23" s="39" t="str">
        <f>IF('Options supported'!I23=2,L$1,"")</f>
        <v/>
      </c>
      <c r="M23" s="39" t="str">
        <f>IF('Options supported'!J23=2,M$1,"")</f>
        <v/>
      </c>
      <c r="N23" s="39" t="str">
        <f>IF('Options supported'!K23=2,N$1,"")</f>
        <v/>
      </c>
      <c r="O23" s="39" t="str">
        <f>IF('Options supported'!L23=2,O$1,"")</f>
        <v/>
      </c>
      <c r="P23" s="39" t="str">
        <f>IF('Options supported'!M23=2,P$1,"")</f>
        <v/>
      </c>
      <c r="Q23" s="39" t="str">
        <f>IF('Options supported'!N23=2,Q$1,"")</f>
        <v/>
      </c>
      <c r="R23" s="39" t="str">
        <f>IF('Options supported'!O23=2,R$1,"")</f>
        <v>Flick</v>
      </c>
      <c r="S23" s="39" t="str">
        <f>IF('Options supported'!P23=2,S$1,"")</f>
        <v/>
      </c>
      <c r="T23" s="39" t="str">
        <f>IF('Options supported'!Q23=2,T$1,"")</f>
        <v>Genesis</v>
      </c>
      <c r="U23" s="39" t="str">
        <f>IF('Options supported'!R23=2,U$1,"")</f>
        <v>Haast &amp; indep. Retailers</v>
      </c>
      <c r="V23" s="39" t="str">
        <f>IF('Options supported'!S23=2,V$1,"")</f>
        <v/>
      </c>
      <c r="W23" s="39" t="str">
        <f>IF('Options supported'!T23=2,W$1,"")</f>
        <v/>
      </c>
      <c r="X23" s="39" t="str">
        <f>IF('Options supported'!U23=2,X$1,"")</f>
        <v/>
      </c>
      <c r="Y23" s="39" t="str">
        <f>IF('Options supported'!V23=2,Y$1,"")</f>
        <v>Mercury</v>
      </c>
      <c r="Z23" s="39" t="str">
        <f>IF('Options supported'!W23=2,Z$1,"")</f>
        <v>Meridian</v>
      </c>
      <c r="AA23" s="39" t="str">
        <f>IF('Options supported'!X23=2,AA$1,"")</f>
        <v/>
      </c>
      <c r="AB23" s="39" t="str">
        <f>IF('Options supported'!Y23=2,AB$1,"")</f>
        <v>Neil Walbran</v>
      </c>
      <c r="AC23" s="39" t="str">
        <f>IF('Options supported'!Z23=2,AC$1,"")</f>
        <v/>
      </c>
      <c r="AD23" s="39" t="str">
        <f>IF('Options supported'!AA23=2,AD$1,"")</f>
        <v/>
      </c>
      <c r="AE23" s="39" t="str">
        <f>IF('Options supported'!AB23=2,AE$1,"")</f>
        <v>NZWEA</v>
      </c>
      <c r="AF23" s="39" t="str">
        <f>IF('Options supported'!AC23=2,AF$1,"")</f>
        <v>NZX</v>
      </c>
      <c r="AG23" s="39" t="str">
        <f>IF('Options supported'!AD23=2,AG$1,"")</f>
        <v/>
      </c>
      <c r="AH23" s="39" t="str">
        <f>IF('Options supported'!AE23=2,AH$1,"")</f>
        <v/>
      </c>
      <c r="AI23" s="39" t="str">
        <f>IF('Options supported'!AF23=2,AI$1,"")</f>
        <v/>
      </c>
      <c r="AJ23" s="39" t="str">
        <f>IF('Options supported'!AG23=2,AJ$1,"")</f>
        <v/>
      </c>
      <c r="AK23" s="39" t="str">
        <f>IF('Options supported'!AH23=2,AK$1,"")</f>
        <v>Vector</v>
      </c>
      <c r="AL23" s="39" t="str">
        <f>IF('Options supported'!AI23=2,AL$1,"")</f>
        <v>WEL</v>
      </c>
      <c r="AM23" s="40"/>
      <c r="AN23" s="39" t="str">
        <f>IF('Options supported'!D23=1,G$1,"")</f>
        <v/>
      </c>
      <c r="AO23" s="39" t="str">
        <f>IF('Options supported'!E23=1,H$1,"")</f>
        <v/>
      </c>
      <c r="AP23" s="39" t="str">
        <f>IF('Options supported'!F23=1,I$1,"")</f>
        <v/>
      </c>
      <c r="AQ23" s="39" t="str">
        <f>IF('Options supported'!G23=1,J$1,"")</f>
        <v/>
      </c>
      <c r="AR23" s="39" t="str">
        <f>IF('Options supported'!H23=1,K$1,"")</f>
        <v/>
      </c>
      <c r="AS23" s="39" t="str">
        <f>IF('Options supported'!I23=1,L$1,"")</f>
        <v/>
      </c>
      <c r="AT23" s="39" t="str">
        <f>IF('Options supported'!J23=1,M$1,"")</f>
        <v>Enel X</v>
      </c>
      <c r="AU23" s="39" t="str">
        <f>IF('Options supported'!K23=1,N$1,"")</f>
        <v/>
      </c>
      <c r="AV23" s="39" t="str">
        <f>IF('Options supported'!L23=1,O$1,"")</f>
        <v/>
      </c>
      <c r="AW23" s="39" t="str">
        <f>IF('Options supported'!M23=1,P$1,"")</f>
        <v/>
      </c>
      <c r="AX23" s="39" t="str">
        <f>IF('Options supported'!N23=1,Q$1,"")</f>
        <v/>
      </c>
      <c r="AY23" s="39" t="str">
        <f>IF('Options supported'!O23=1,R$1,"")</f>
        <v/>
      </c>
      <c r="AZ23" s="39" t="str">
        <f>IF('Options supported'!P23=1,S$1,"")</f>
        <v/>
      </c>
      <c r="BA23" s="39" t="str">
        <f>IF('Options supported'!Q23=1,T$1,"")</f>
        <v/>
      </c>
      <c r="BB23" s="39" t="str">
        <f>IF('Options supported'!R23=1,U$1,"")</f>
        <v/>
      </c>
      <c r="BC23" s="39" t="str">
        <f>IF('Options supported'!S23=1,V$1,"")</f>
        <v/>
      </c>
      <c r="BD23" s="39" t="str">
        <f>IF('Options supported'!T23=1,W$1,"")</f>
        <v/>
      </c>
      <c r="BE23" s="39" t="str">
        <f>IF('Options supported'!U23=1,X$1,"")</f>
        <v/>
      </c>
      <c r="BF23" s="39" t="str">
        <f>IF('Options supported'!V23=1,Y$1,"")</f>
        <v/>
      </c>
      <c r="BG23" s="39" t="str">
        <f>IF('Options supported'!W23=1,Z$1,"")</f>
        <v/>
      </c>
      <c r="BH23" s="39" t="str">
        <f>IF('Options supported'!X23=1,AA$1,"")</f>
        <v/>
      </c>
      <c r="BI23" s="39" t="str">
        <f>IF('Options supported'!Y23=1,AB$1,"")</f>
        <v/>
      </c>
      <c r="BJ23" s="39" t="str">
        <f>IF('Options supported'!Z23=1,AC$1,"")</f>
        <v/>
      </c>
      <c r="BK23" s="39" t="str">
        <f>IF('Options supported'!AA23=1,AD$1,"")</f>
        <v/>
      </c>
      <c r="BL23" s="39" t="str">
        <f>IF('Options supported'!AB23=1,AE$1,"")</f>
        <v/>
      </c>
      <c r="BM23" s="39" t="str">
        <f>IF('Options supported'!AC23=1,AF$1,"")</f>
        <v/>
      </c>
      <c r="BN23" s="39" t="str">
        <f>IF('Options supported'!AD23=1,AG$1,"")</f>
        <v/>
      </c>
      <c r="BO23" s="39" t="str">
        <f>IF('Options supported'!AE23=1,AH$1,"")</f>
        <v/>
      </c>
      <c r="BP23" s="39" t="str">
        <f>IF('Options supported'!AF23=1,AI$1,"")</f>
        <v>SolarZero</v>
      </c>
      <c r="BQ23" s="39" t="str">
        <f>IF('Options supported'!AG23=1,AJ$1,"")</f>
        <v/>
      </c>
      <c r="BR23" s="39" t="str">
        <f>IF('Options supported'!AH23=1,AK$1,"")</f>
        <v/>
      </c>
      <c r="BS23" s="39" t="str">
        <f>IF('Options supported'!AI23=1,AL$1,"")</f>
        <v/>
      </c>
      <c r="BT23" s="40"/>
      <c r="BU23" t="str">
        <f>IF('Options supported'!D23=-1,G$1,"")</f>
        <v/>
      </c>
      <c r="BV23" t="str">
        <f>IF('Options supported'!E23=-1,H$1,"")</f>
        <v/>
      </c>
      <c r="BW23" t="str">
        <f>IF('Options supported'!F23=-1,I$1,"")</f>
        <v/>
      </c>
      <c r="BX23" t="str">
        <f>IF('Options supported'!G23=-1,J$1,"")</f>
        <v/>
      </c>
      <c r="BY23" t="str">
        <f>IF('Options supported'!H23=-1,K$1,"")</f>
        <v/>
      </c>
      <c r="BZ23" t="str">
        <f>IF('Options supported'!I23=-1,L$1,"")</f>
        <v/>
      </c>
      <c r="CA23" t="str">
        <f>IF('Options supported'!J23=-1,M$1,"")</f>
        <v/>
      </c>
      <c r="CB23" t="str">
        <f>IF('Options supported'!K23=-1,N$1,"")</f>
        <v/>
      </c>
      <c r="CC23" t="str">
        <f>IF('Options supported'!L23=-1,O$1,"")</f>
        <v/>
      </c>
      <c r="CD23" t="str">
        <f>IF('Options supported'!M23=-1,P$1,"")</f>
        <v/>
      </c>
      <c r="CE23" t="str">
        <f>IF('Options supported'!N23=-1,Q$1,"")</f>
        <v/>
      </c>
      <c r="CF23" t="str">
        <f>IF('Options supported'!O23=-1,R$1,"")</f>
        <v/>
      </c>
      <c r="CG23" t="str">
        <f>IF('Options supported'!P23=-1,S$1,"")</f>
        <v/>
      </c>
      <c r="CH23" t="str">
        <f>IF('Options supported'!Q23=-1,T$1,"")</f>
        <v/>
      </c>
      <c r="CI23" t="str">
        <f>IF('Options supported'!R23=-1,U$1,"")</f>
        <v/>
      </c>
      <c r="CJ23" t="str">
        <f>IF('Options supported'!S23=-1,V$1,"")</f>
        <v/>
      </c>
      <c r="CK23" t="str">
        <f>IF('Options supported'!T23=-1,W$1,"")</f>
        <v/>
      </c>
      <c r="CL23" t="str">
        <f>IF('Options supported'!U23=-1,X$1,"")</f>
        <v/>
      </c>
      <c r="CM23" t="str">
        <f>IF('Options supported'!V23=-1,Y$1,"")</f>
        <v/>
      </c>
      <c r="CN23" t="str">
        <f>IF('Options supported'!W23=-1,Z$1,"")</f>
        <v/>
      </c>
      <c r="CO23" t="str">
        <f>IF('Options supported'!X23=-1,AA$1,"")</f>
        <v/>
      </c>
      <c r="CP23" t="str">
        <f>IF('Options supported'!Y23=-1,AB$1,"")</f>
        <v/>
      </c>
      <c r="CQ23" t="str">
        <f>IF('Options supported'!Z23=-1,AC$1,"")</f>
        <v/>
      </c>
      <c r="CR23" t="str">
        <f>IF('Options supported'!AA23=-1,AD$1,"")</f>
        <v/>
      </c>
      <c r="CS23" t="str">
        <f>IF('Options supported'!AB23=-1,AE$1,"")</f>
        <v/>
      </c>
      <c r="CT23" t="str">
        <f>IF('Options supported'!AC23=-1,AF$1,"")</f>
        <v/>
      </c>
      <c r="CU23" t="str">
        <f>IF('Options supported'!AD23=-1,AG$1,"")</f>
        <v/>
      </c>
      <c r="CV23" t="str">
        <f>IF('Options supported'!AE23=-1,AH$1,"")</f>
        <v/>
      </c>
      <c r="CW23" t="str">
        <f>IF('Options supported'!AF23=-1,AI$1,"")</f>
        <v/>
      </c>
      <c r="CX23" t="str">
        <f>IF('Options supported'!AG23=-1,AJ$1,"")</f>
        <v/>
      </c>
      <c r="CY23" t="str">
        <f>IF('Options supported'!AH23=-1,AK$1,"")</f>
        <v/>
      </c>
      <c r="CZ23" t="str">
        <f>IF('Options supported'!AI23=-1,AL$1,"")</f>
        <v/>
      </c>
    </row>
    <row r="24" spans="1:104" ht="24" x14ac:dyDescent="0.45">
      <c r="A24" s="39" t="s">
        <v>61</v>
      </c>
      <c r="B24" s="2" t="s">
        <v>62</v>
      </c>
      <c r="C24" s="53">
        <v>1</v>
      </c>
      <c r="D24" s="2" t="str">
        <f t="shared" si="0"/>
        <v>Mercury, WEL</v>
      </c>
      <c r="E24" s="2" t="str">
        <f t="shared" si="1"/>
        <v>Enel X, Meridian, SolarZero</v>
      </c>
      <c r="F24" s="2" t="str">
        <f t="shared" si="2"/>
        <v>Contact, Flick, Genesis, Haast &amp; indep. Retailers, NZWEA</v>
      </c>
      <c r="G24" s="39" t="str">
        <f>IF('Options supported'!D24=2,G$1,"")</f>
        <v/>
      </c>
      <c r="H24" s="39" t="str">
        <f>IF('Options supported'!E24=2,H$1,"")</f>
        <v/>
      </c>
      <c r="I24" s="39" t="str">
        <f>IF('Options supported'!F24=2,I$1,"")</f>
        <v/>
      </c>
      <c r="J24" s="39" t="str">
        <f>IF('Options supported'!G24=2,J$1,"")</f>
        <v/>
      </c>
      <c r="K24" s="39" t="str">
        <f>IF('Options supported'!H24=2,K$1,"")</f>
        <v/>
      </c>
      <c r="L24" s="39" t="str">
        <f>IF('Options supported'!I24=2,L$1,"")</f>
        <v/>
      </c>
      <c r="M24" s="39" t="str">
        <f>IF('Options supported'!J24=2,M$1,"")</f>
        <v/>
      </c>
      <c r="N24" s="39" t="str">
        <f>IF('Options supported'!K24=2,N$1,"")</f>
        <v/>
      </c>
      <c r="O24" s="39" t="str">
        <f>IF('Options supported'!L24=2,O$1,"")</f>
        <v/>
      </c>
      <c r="P24" s="39" t="str">
        <f>IF('Options supported'!M24=2,P$1,"")</f>
        <v/>
      </c>
      <c r="Q24" s="39" t="str">
        <f>IF('Options supported'!N24=2,Q$1,"")</f>
        <v/>
      </c>
      <c r="R24" s="39" t="str">
        <f>IF('Options supported'!O24=2,R$1,"")</f>
        <v/>
      </c>
      <c r="S24" s="39" t="str">
        <f>IF('Options supported'!P24=2,S$1,"")</f>
        <v/>
      </c>
      <c r="T24" s="39" t="str">
        <f>IF('Options supported'!Q24=2,T$1,"")</f>
        <v/>
      </c>
      <c r="U24" s="39" t="str">
        <f>IF('Options supported'!R24=2,U$1,"")</f>
        <v/>
      </c>
      <c r="V24" s="39" t="str">
        <f>IF('Options supported'!S24=2,V$1,"")</f>
        <v/>
      </c>
      <c r="W24" s="39" t="str">
        <f>IF('Options supported'!T24=2,W$1,"")</f>
        <v/>
      </c>
      <c r="X24" s="39" t="str">
        <f>IF('Options supported'!U24=2,X$1,"")</f>
        <v/>
      </c>
      <c r="Y24" s="39" t="str">
        <f>IF('Options supported'!V24=2,Y$1,"")</f>
        <v>Mercury</v>
      </c>
      <c r="Z24" s="39" t="str">
        <f>IF('Options supported'!W24=2,Z$1,"")</f>
        <v/>
      </c>
      <c r="AA24" s="39" t="str">
        <f>IF('Options supported'!X24=2,AA$1,"")</f>
        <v/>
      </c>
      <c r="AB24" s="39" t="str">
        <f>IF('Options supported'!Y24=2,AB$1,"")</f>
        <v/>
      </c>
      <c r="AC24" s="39" t="str">
        <f>IF('Options supported'!Z24=2,AC$1,"")</f>
        <v/>
      </c>
      <c r="AD24" s="39" t="str">
        <f>IF('Options supported'!AA24=2,AD$1,"")</f>
        <v/>
      </c>
      <c r="AE24" s="39" t="str">
        <f>IF('Options supported'!AB24=2,AE$1,"")</f>
        <v/>
      </c>
      <c r="AF24" s="39" t="str">
        <f>IF('Options supported'!AC24=2,AF$1,"")</f>
        <v/>
      </c>
      <c r="AG24" s="39" t="str">
        <f>IF('Options supported'!AD24=2,AG$1,"")</f>
        <v/>
      </c>
      <c r="AH24" s="39" t="str">
        <f>IF('Options supported'!AE24=2,AH$1,"")</f>
        <v/>
      </c>
      <c r="AI24" s="39" t="str">
        <f>IF('Options supported'!AF24=2,AI$1,"")</f>
        <v/>
      </c>
      <c r="AJ24" s="39" t="str">
        <f>IF('Options supported'!AG24=2,AJ$1,"")</f>
        <v/>
      </c>
      <c r="AK24" s="39" t="str">
        <f>IF('Options supported'!AH24=2,AK$1,"")</f>
        <v/>
      </c>
      <c r="AL24" s="39" t="str">
        <f>IF('Options supported'!AI24=2,AL$1,"")</f>
        <v>WEL</v>
      </c>
      <c r="AM24" s="40"/>
      <c r="AN24" s="39" t="str">
        <f>IF('Options supported'!D24=1,G$1,"")</f>
        <v/>
      </c>
      <c r="AO24" s="39" t="str">
        <f>IF('Options supported'!E24=1,H$1,"")</f>
        <v/>
      </c>
      <c r="AP24" s="39" t="str">
        <f>IF('Options supported'!F24=1,I$1,"")</f>
        <v/>
      </c>
      <c r="AQ24" s="39" t="str">
        <f>IF('Options supported'!G24=1,J$1,"")</f>
        <v/>
      </c>
      <c r="AR24" s="39" t="str">
        <f>IF('Options supported'!H24=1,K$1,"")</f>
        <v/>
      </c>
      <c r="AS24" s="39" t="str">
        <f>IF('Options supported'!I24=1,L$1,"")</f>
        <v/>
      </c>
      <c r="AT24" s="39" t="str">
        <f>IF('Options supported'!J24=1,M$1,"")</f>
        <v>Enel X</v>
      </c>
      <c r="AU24" s="39" t="str">
        <f>IF('Options supported'!K24=1,N$1,"")</f>
        <v/>
      </c>
      <c r="AV24" s="39" t="str">
        <f>IF('Options supported'!L24=1,O$1,"")</f>
        <v/>
      </c>
      <c r="AW24" s="39" t="str">
        <f>IF('Options supported'!M24=1,P$1,"")</f>
        <v/>
      </c>
      <c r="AX24" s="39" t="str">
        <f>IF('Options supported'!N24=1,Q$1,"")</f>
        <v/>
      </c>
      <c r="AY24" s="39" t="str">
        <f>IF('Options supported'!O24=1,R$1,"")</f>
        <v/>
      </c>
      <c r="AZ24" s="39" t="str">
        <f>IF('Options supported'!P24=1,S$1,"")</f>
        <v/>
      </c>
      <c r="BA24" s="39" t="str">
        <f>IF('Options supported'!Q24=1,T$1,"")</f>
        <v/>
      </c>
      <c r="BB24" s="39" t="str">
        <f>IF('Options supported'!R24=1,U$1,"")</f>
        <v/>
      </c>
      <c r="BC24" s="39" t="str">
        <f>IF('Options supported'!S24=1,V$1,"")</f>
        <v/>
      </c>
      <c r="BD24" s="39" t="str">
        <f>IF('Options supported'!T24=1,W$1,"")</f>
        <v/>
      </c>
      <c r="BE24" s="39" t="str">
        <f>IF('Options supported'!U24=1,X$1,"")</f>
        <v/>
      </c>
      <c r="BF24" s="39" t="str">
        <f>IF('Options supported'!V24=1,Y$1,"")</f>
        <v/>
      </c>
      <c r="BG24" s="39" t="str">
        <f>IF('Options supported'!W24=1,Z$1,"")</f>
        <v>Meridian</v>
      </c>
      <c r="BH24" s="39" t="str">
        <f>IF('Options supported'!X24=1,AA$1,"")</f>
        <v/>
      </c>
      <c r="BI24" s="39" t="str">
        <f>IF('Options supported'!Y24=1,AB$1,"")</f>
        <v/>
      </c>
      <c r="BJ24" s="39" t="str">
        <f>IF('Options supported'!Z24=1,AC$1,"")</f>
        <v/>
      </c>
      <c r="BK24" s="39" t="str">
        <f>IF('Options supported'!AA24=1,AD$1,"")</f>
        <v/>
      </c>
      <c r="BL24" s="39" t="str">
        <f>IF('Options supported'!AB24=1,AE$1,"")</f>
        <v/>
      </c>
      <c r="BM24" s="39" t="str">
        <f>IF('Options supported'!AC24=1,AF$1,"")</f>
        <v/>
      </c>
      <c r="BN24" s="39" t="str">
        <f>IF('Options supported'!AD24=1,AG$1,"")</f>
        <v/>
      </c>
      <c r="BO24" s="39" t="str">
        <f>IF('Options supported'!AE24=1,AH$1,"")</f>
        <v/>
      </c>
      <c r="BP24" s="39" t="str">
        <f>IF('Options supported'!AF24=1,AI$1,"")</f>
        <v>SolarZero</v>
      </c>
      <c r="BQ24" s="39" t="str">
        <f>IF('Options supported'!AG24=1,AJ$1,"")</f>
        <v/>
      </c>
      <c r="BR24" s="39" t="str">
        <f>IF('Options supported'!AH24=1,AK$1,"")</f>
        <v/>
      </c>
      <c r="BS24" s="39" t="str">
        <f>IF('Options supported'!AI24=1,AL$1,"")</f>
        <v/>
      </c>
      <c r="BT24" s="40"/>
      <c r="BU24" t="str">
        <f>IF('Options supported'!D24=-1,G$1,"")</f>
        <v/>
      </c>
      <c r="BV24" t="str">
        <f>IF('Options supported'!E24=-1,H$1,"")</f>
        <v/>
      </c>
      <c r="BW24" t="str">
        <f>IF('Options supported'!F24=-1,I$1,"")</f>
        <v/>
      </c>
      <c r="BX24" t="str">
        <f>IF('Options supported'!G24=-1,J$1,"")</f>
        <v/>
      </c>
      <c r="BY24" t="str">
        <f>IF('Options supported'!H24=-1,K$1,"")</f>
        <v>Contact</v>
      </c>
      <c r="BZ24" t="str">
        <f>IF('Options supported'!I24=-1,L$1,"")</f>
        <v/>
      </c>
      <c r="CA24" t="str">
        <f>IF('Options supported'!J24=-1,M$1,"")</f>
        <v/>
      </c>
      <c r="CB24" t="str">
        <f>IF('Options supported'!K24=-1,N$1,"")</f>
        <v/>
      </c>
      <c r="CC24" t="str">
        <f>IF('Options supported'!L24=-1,O$1,"")</f>
        <v/>
      </c>
      <c r="CD24" t="str">
        <f>IF('Options supported'!M24=-1,P$1,"")</f>
        <v/>
      </c>
      <c r="CE24" t="str">
        <f>IF('Options supported'!N24=-1,Q$1,"")</f>
        <v/>
      </c>
      <c r="CF24" t="str">
        <f>IF('Options supported'!O24=-1,R$1,"")</f>
        <v>Flick</v>
      </c>
      <c r="CG24" t="str">
        <f>IF('Options supported'!P24=-1,S$1,"")</f>
        <v/>
      </c>
      <c r="CH24" t="str">
        <f>IF('Options supported'!Q24=-1,T$1,"")</f>
        <v>Genesis</v>
      </c>
      <c r="CI24" t="str">
        <f>IF('Options supported'!R24=-1,U$1,"")</f>
        <v>Haast &amp; indep. Retailers</v>
      </c>
      <c r="CJ24" t="str">
        <f>IF('Options supported'!S24=-1,V$1,"")</f>
        <v/>
      </c>
      <c r="CK24" t="str">
        <f>IF('Options supported'!T24=-1,W$1,"")</f>
        <v/>
      </c>
      <c r="CL24" t="str">
        <f>IF('Options supported'!U24=-1,X$1,"")</f>
        <v/>
      </c>
      <c r="CM24" t="str">
        <f>IF('Options supported'!V24=-1,Y$1,"")</f>
        <v/>
      </c>
      <c r="CN24" t="str">
        <f>IF('Options supported'!W24=-1,Z$1,"")</f>
        <v/>
      </c>
      <c r="CO24" t="str">
        <f>IF('Options supported'!X24=-1,AA$1,"")</f>
        <v/>
      </c>
      <c r="CP24" t="str">
        <f>IF('Options supported'!Y24=-1,AB$1,"")</f>
        <v/>
      </c>
      <c r="CQ24" t="str">
        <f>IF('Options supported'!Z24=-1,AC$1,"")</f>
        <v/>
      </c>
      <c r="CR24" t="str">
        <f>IF('Options supported'!AA24=-1,AD$1,"")</f>
        <v/>
      </c>
      <c r="CS24" t="str">
        <f>IF('Options supported'!AB24=-1,AE$1,"")</f>
        <v>NZWEA</v>
      </c>
      <c r="CT24" t="str">
        <f>IF('Options supported'!AC24=-1,AF$1,"")</f>
        <v/>
      </c>
      <c r="CU24" t="str">
        <f>IF('Options supported'!AD24=-1,AG$1,"")</f>
        <v/>
      </c>
      <c r="CV24" t="str">
        <f>IF('Options supported'!AE24=-1,AH$1,"")</f>
        <v/>
      </c>
      <c r="CW24" t="str">
        <f>IF('Options supported'!AF24=-1,AI$1,"")</f>
        <v/>
      </c>
      <c r="CX24" t="str">
        <f>IF('Options supported'!AG24=-1,AJ$1,"")</f>
        <v/>
      </c>
      <c r="CY24" t="str">
        <f>IF('Options supported'!AH24=-1,AK$1,"")</f>
        <v/>
      </c>
      <c r="CZ24" t="str">
        <f>IF('Options supported'!AI24=-1,AL$1,"")</f>
        <v/>
      </c>
    </row>
    <row r="25" spans="1:104" ht="24" x14ac:dyDescent="0.45">
      <c r="A25" s="39" t="s">
        <v>63</v>
      </c>
      <c r="B25" s="2" t="s">
        <v>64</v>
      </c>
      <c r="C25" s="48">
        <v>2</v>
      </c>
      <c r="D25" s="2" t="str">
        <f t="shared" si="0"/>
        <v>Enel X, Flick, Manawa, Mercury, Meridian, Neil Walbran, NZWEA, SolarZero, Vector</v>
      </c>
      <c r="E25" s="2" t="str">
        <f t="shared" si="1"/>
        <v>Fonterra, Genesis</v>
      </c>
      <c r="F25" s="2" t="str">
        <f t="shared" si="2"/>
        <v>Contact</v>
      </c>
      <c r="G25" s="39" t="str">
        <f>IF('Options supported'!D25=2,G$1,"")</f>
        <v/>
      </c>
      <c r="H25" s="39" t="str">
        <f>IF('Options supported'!E25=2,H$1,"")</f>
        <v/>
      </c>
      <c r="I25" s="39" t="str">
        <f>IF('Options supported'!F25=2,I$1,"")</f>
        <v/>
      </c>
      <c r="J25" s="39" t="str">
        <f>IF('Options supported'!G25=2,J$1,"")</f>
        <v/>
      </c>
      <c r="K25" s="39" t="str">
        <f>IF('Options supported'!H25=2,K$1,"")</f>
        <v/>
      </c>
      <c r="L25" s="39" t="str">
        <f>IF('Options supported'!I25=2,L$1,"")</f>
        <v/>
      </c>
      <c r="M25" s="39" t="str">
        <f>IF('Options supported'!J25=2,M$1,"")</f>
        <v>Enel X</v>
      </c>
      <c r="N25" s="39" t="str">
        <f>IF('Options supported'!K25=2,N$1,"")</f>
        <v/>
      </c>
      <c r="O25" s="39" t="str">
        <f>IF('Options supported'!L25=2,O$1,"")</f>
        <v/>
      </c>
      <c r="P25" s="39" t="str">
        <f>IF('Options supported'!M25=2,P$1,"")</f>
        <v/>
      </c>
      <c r="Q25" s="39" t="str">
        <f>IF('Options supported'!N25=2,Q$1,"")</f>
        <v/>
      </c>
      <c r="R25" s="39" t="str">
        <f>IF('Options supported'!O25=2,R$1,"")</f>
        <v>Flick</v>
      </c>
      <c r="S25" s="39" t="str">
        <f>IF('Options supported'!P25=2,S$1,"")</f>
        <v/>
      </c>
      <c r="T25" s="39" t="str">
        <f>IF('Options supported'!Q25=2,T$1,"")</f>
        <v/>
      </c>
      <c r="U25" s="39" t="str">
        <f>IF('Options supported'!R25=2,U$1,"")</f>
        <v/>
      </c>
      <c r="V25" s="39" t="str">
        <f>IF('Options supported'!S25=2,V$1,"")</f>
        <v/>
      </c>
      <c r="W25" s="39" t="str">
        <f>IF('Options supported'!T25=2,W$1,"")</f>
        <v/>
      </c>
      <c r="X25" s="39" t="str">
        <f>IF('Options supported'!U25=2,X$1,"")</f>
        <v>Manawa</v>
      </c>
      <c r="Y25" s="39" t="str">
        <f>IF('Options supported'!V25=2,Y$1,"")</f>
        <v>Mercury</v>
      </c>
      <c r="Z25" s="39" t="str">
        <f>IF('Options supported'!W25=2,Z$1,"")</f>
        <v>Meridian</v>
      </c>
      <c r="AA25" s="39" t="str">
        <f>IF('Options supported'!X25=2,AA$1,"")</f>
        <v/>
      </c>
      <c r="AB25" s="39" t="str">
        <f>IF('Options supported'!Y25=2,AB$1,"")</f>
        <v>Neil Walbran</v>
      </c>
      <c r="AC25" s="39" t="str">
        <f>IF('Options supported'!Z25=2,AC$1,"")</f>
        <v/>
      </c>
      <c r="AD25" s="39" t="str">
        <f>IF('Options supported'!AA25=2,AD$1,"")</f>
        <v/>
      </c>
      <c r="AE25" s="39" t="str">
        <f>IF('Options supported'!AB25=2,AE$1,"")</f>
        <v>NZWEA</v>
      </c>
      <c r="AF25" s="39" t="str">
        <f>IF('Options supported'!AC25=2,AF$1,"")</f>
        <v/>
      </c>
      <c r="AG25" s="39" t="str">
        <f>IF('Options supported'!AD25=2,AG$1,"")</f>
        <v/>
      </c>
      <c r="AH25" s="39" t="str">
        <f>IF('Options supported'!AE25=2,AH$1,"")</f>
        <v/>
      </c>
      <c r="AI25" s="39" t="str">
        <f>IF('Options supported'!AF25=2,AI$1,"")</f>
        <v>SolarZero</v>
      </c>
      <c r="AJ25" s="39" t="str">
        <f>IF('Options supported'!AG25=2,AJ$1,"")</f>
        <v/>
      </c>
      <c r="AK25" s="39" t="str">
        <f>IF('Options supported'!AH25=2,AK$1,"")</f>
        <v>Vector</v>
      </c>
      <c r="AL25" s="39" t="str">
        <f>IF('Options supported'!AI25=2,AL$1,"")</f>
        <v/>
      </c>
      <c r="AM25" s="40"/>
      <c r="AN25" s="39" t="str">
        <f>IF('Options supported'!D25=1,G$1,"")</f>
        <v/>
      </c>
      <c r="AO25" s="39" t="str">
        <f>IF('Options supported'!E25=1,H$1,"")</f>
        <v/>
      </c>
      <c r="AP25" s="39" t="str">
        <f>IF('Options supported'!F25=1,I$1,"")</f>
        <v/>
      </c>
      <c r="AQ25" s="39" t="str">
        <f>IF('Options supported'!G25=1,J$1,"")</f>
        <v/>
      </c>
      <c r="AR25" s="39" t="str">
        <f>IF('Options supported'!H25=1,K$1,"")</f>
        <v/>
      </c>
      <c r="AS25" s="39" t="str">
        <f>IF('Options supported'!I25=1,L$1,"")</f>
        <v/>
      </c>
      <c r="AT25" s="39" t="str">
        <f>IF('Options supported'!J25=1,M$1,"")</f>
        <v/>
      </c>
      <c r="AU25" s="39" t="str">
        <f>IF('Options supported'!K25=1,N$1,"")</f>
        <v/>
      </c>
      <c r="AV25" s="39" t="str">
        <f>IF('Options supported'!L25=1,O$1,"")</f>
        <v/>
      </c>
      <c r="AW25" s="39" t="str">
        <f>IF('Options supported'!M25=1,P$1,"")</f>
        <v/>
      </c>
      <c r="AX25" s="39" t="str">
        <f>IF('Options supported'!N25=1,Q$1,"")</f>
        <v/>
      </c>
      <c r="AY25" s="39" t="str">
        <f>IF('Options supported'!O25=1,R$1,"")</f>
        <v/>
      </c>
      <c r="AZ25" s="39" t="str">
        <f>IF('Options supported'!P25=1,S$1,"")</f>
        <v>Fonterra</v>
      </c>
      <c r="BA25" s="39" t="str">
        <f>IF('Options supported'!Q25=1,T$1,"")</f>
        <v>Genesis</v>
      </c>
      <c r="BB25" s="39" t="str">
        <f>IF('Options supported'!R25=1,U$1,"")</f>
        <v/>
      </c>
      <c r="BC25" s="39" t="str">
        <f>IF('Options supported'!S25=1,V$1,"")</f>
        <v/>
      </c>
      <c r="BD25" s="39" t="str">
        <f>IF('Options supported'!T25=1,W$1,"")</f>
        <v/>
      </c>
      <c r="BE25" s="39" t="str">
        <f>IF('Options supported'!U25=1,X$1,"")</f>
        <v/>
      </c>
      <c r="BF25" s="39" t="str">
        <f>IF('Options supported'!V25=1,Y$1,"")</f>
        <v/>
      </c>
      <c r="BG25" s="39" t="str">
        <f>IF('Options supported'!W25=1,Z$1,"")</f>
        <v/>
      </c>
      <c r="BH25" s="39" t="str">
        <f>IF('Options supported'!X25=1,AA$1,"")</f>
        <v/>
      </c>
      <c r="BI25" s="39" t="str">
        <f>IF('Options supported'!Y25=1,AB$1,"")</f>
        <v/>
      </c>
      <c r="BJ25" s="39" t="str">
        <f>IF('Options supported'!Z25=1,AC$1,"")</f>
        <v/>
      </c>
      <c r="BK25" s="39" t="str">
        <f>IF('Options supported'!AA25=1,AD$1,"")</f>
        <v/>
      </c>
      <c r="BL25" s="39" t="str">
        <f>IF('Options supported'!AB25=1,AE$1,"")</f>
        <v/>
      </c>
      <c r="BM25" s="39" t="str">
        <f>IF('Options supported'!AC25=1,AF$1,"")</f>
        <v/>
      </c>
      <c r="BN25" s="39" t="str">
        <f>IF('Options supported'!AD25=1,AG$1,"")</f>
        <v/>
      </c>
      <c r="BO25" s="39" t="str">
        <f>IF('Options supported'!AE25=1,AH$1,"")</f>
        <v/>
      </c>
      <c r="BP25" s="39" t="str">
        <f>IF('Options supported'!AF25=1,AI$1,"")</f>
        <v/>
      </c>
      <c r="BQ25" s="39" t="str">
        <f>IF('Options supported'!AG25=1,AJ$1,"")</f>
        <v/>
      </c>
      <c r="BR25" s="39" t="str">
        <f>IF('Options supported'!AH25=1,AK$1,"")</f>
        <v/>
      </c>
      <c r="BS25" s="39" t="str">
        <f>IF('Options supported'!AI25=1,AL$1,"")</f>
        <v/>
      </c>
      <c r="BT25" s="40"/>
      <c r="BU25" t="str">
        <f>IF('Options supported'!D25=-1,G$1,"")</f>
        <v/>
      </c>
      <c r="BV25" t="str">
        <f>IF('Options supported'!E25=-1,H$1,"")</f>
        <v/>
      </c>
      <c r="BW25" t="str">
        <f>IF('Options supported'!F25=-1,I$1,"")</f>
        <v/>
      </c>
      <c r="BX25" t="str">
        <f>IF('Options supported'!G25=-1,J$1,"")</f>
        <v/>
      </c>
      <c r="BY25" t="str">
        <f>IF('Options supported'!H25=-1,K$1,"")</f>
        <v>Contact</v>
      </c>
      <c r="BZ25" t="str">
        <f>IF('Options supported'!I25=-1,L$1,"")</f>
        <v/>
      </c>
      <c r="CA25" t="str">
        <f>IF('Options supported'!J25=-1,M$1,"")</f>
        <v/>
      </c>
      <c r="CB25" t="str">
        <f>IF('Options supported'!K25=-1,N$1,"")</f>
        <v/>
      </c>
      <c r="CC25" t="str">
        <f>IF('Options supported'!L25=-1,O$1,"")</f>
        <v/>
      </c>
      <c r="CD25" t="str">
        <f>IF('Options supported'!M25=-1,P$1,"")</f>
        <v/>
      </c>
      <c r="CE25" t="str">
        <f>IF('Options supported'!N25=-1,Q$1,"")</f>
        <v/>
      </c>
      <c r="CF25" t="str">
        <f>IF('Options supported'!O25=-1,R$1,"")</f>
        <v/>
      </c>
      <c r="CG25" t="str">
        <f>IF('Options supported'!P25=-1,S$1,"")</f>
        <v/>
      </c>
      <c r="CH25" t="str">
        <f>IF('Options supported'!Q25=-1,T$1,"")</f>
        <v/>
      </c>
      <c r="CI25" t="str">
        <f>IF('Options supported'!R25=-1,U$1,"")</f>
        <v/>
      </c>
      <c r="CJ25" t="str">
        <f>IF('Options supported'!S25=-1,V$1,"")</f>
        <v/>
      </c>
      <c r="CK25" t="str">
        <f>IF('Options supported'!T25=-1,W$1,"")</f>
        <v/>
      </c>
      <c r="CL25" t="str">
        <f>IF('Options supported'!U25=-1,X$1,"")</f>
        <v/>
      </c>
      <c r="CM25" t="str">
        <f>IF('Options supported'!V25=-1,Y$1,"")</f>
        <v/>
      </c>
      <c r="CN25" t="str">
        <f>IF('Options supported'!W25=-1,Z$1,"")</f>
        <v/>
      </c>
      <c r="CO25" t="str">
        <f>IF('Options supported'!X25=-1,AA$1,"")</f>
        <v/>
      </c>
      <c r="CP25" t="str">
        <f>IF('Options supported'!Y25=-1,AB$1,"")</f>
        <v/>
      </c>
      <c r="CQ25" t="str">
        <f>IF('Options supported'!Z25=-1,AC$1,"")</f>
        <v/>
      </c>
      <c r="CR25" t="str">
        <f>IF('Options supported'!AA25=-1,AD$1,"")</f>
        <v/>
      </c>
      <c r="CS25" t="str">
        <f>IF('Options supported'!AB25=-1,AE$1,"")</f>
        <v/>
      </c>
      <c r="CT25" t="str">
        <f>IF('Options supported'!AC25=-1,AF$1,"")</f>
        <v/>
      </c>
      <c r="CU25" t="str">
        <f>IF('Options supported'!AD25=-1,AG$1,"")</f>
        <v/>
      </c>
      <c r="CV25" t="str">
        <f>IF('Options supported'!AE25=-1,AH$1,"")</f>
        <v/>
      </c>
      <c r="CW25" t="str">
        <f>IF('Options supported'!AF25=-1,AI$1,"")</f>
        <v/>
      </c>
      <c r="CX25" t="str">
        <f>IF('Options supported'!AG25=-1,AJ$1,"")</f>
        <v/>
      </c>
      <c r="CY25" t="str">
        <f>IF('Options supported'!AH25=-1,AK$1,"")</f>
        <v/>
      </c>
      <c r="CZ25" t="str">
        <f>IF('Options supported'!AI25=-1,AL$1,"")</f>
        <v/>
      </c>
    </row>
    <row r="26" spans="1:104" ht="24" x14ac:dyDescent="0.45">
      <c r="A26" s="39" t="s">
        <v>65</v>
      </c>
      <c r="B26" s="2" t="s">
        <v>66</v>
      </c>
      <c r="C26" s="48">
        <v>2</v>
      </c>
      <c r="D26" s="2" t="str">
        <f t="shared" si="0"/>
        <v>BEC, Enel X, Haast &amp; indep. Retailers, Manawa, Mercury, Meridian, Neil Walbran, NZWEA, Orion, SolarZero, Vector, WEL</v>
      </c>
      <c r="E26" s="2" t="str">
        <f t="shared" si="1"/>
        <v>Contact, Flick, Genesis</v>
      </c>
      <c r="F26" s="2" t="str">
        <f t="shared" si="2"/>
        <v>MEUG</v>
      </c>
      <c r="G26" s="39" t="str">
        <f>IF('Options supported'!D26=2,G$1,"")</f>
        <v/>
      </c>
      <c r="H26" s="39" t="str">
        <f>IF('Options supported'!E26=2,H$1,"")</f>
        <v/>
      </c>
      <c r="I26" s="39" t="str">
        <f>IF('Options supported'!F26=2,I$1,"")</f>
        <v>BEC</v>
      </c>
      <c r="J26" s="39" t="str">
        <f>IF('Options supported'!G26=2,J$1,"")</f>
        <v/>
      </c>
      <c r="K26" s="39" t="str">
        <f>IF('Options supported'!H26=2,K$1,"")</f>
        <v/>
      </c>
      <c r="L26" s="39" t="str">
        <f>IF('Options supported'!I26=2,L$1,"")</f>
        <v/>
      </c>
      <c r="M26" s="39" t="str">
        <f>IF('Options supported'!J26=2,M$1,"")</f>
        <v>Enel X</v>
      </c>
      <c r="N26" s="39" t="str">
        <f>IF('Options supported'!K26=2,N$1,"")</f>
        <v/>
      </c>
      <c r="O26" s="39" t="str">
        <f>IF('Options supported'!L26=2,O$1,"")</f>
        <v/>
      </c>
      <c r="P26" s="39" t="str">
        <f>IF('Options supported'!M26=2,P$1,"")</f>
        <v/>
      </c>
      <c r="Q26" s="39" t="str">
        <f>IF('Options supported'!N26=2,Q$1,"")</f>
        <v/>
      </c>
      <c r="R26" s="39" t="str">
        <f>IF('Options supported'!O26=2,R$1,"")</f>
        <v/>
      </c>
      <c r="S26" s="39" t="str">
        <f>IF('Options supported'!P26=2,S$1,"")</f>
        <v/>
      </c>
      <c r="T26" s="39" t="str">
        <f>IF('Options supported'!Q26=2,T$1,"")</f>
        <v/>
      </c>
      <c r="U26" s="39" t="str">
        <f>IF('Options supported'!R26=2,U$1,"")</f>
        <v>Haast &amp; indep. Retailers</v>
      </c>
      <c r="V26" s="39" t="str">
        <f>IF('Options supported'!S26=2,V$1,"")</f>
        <v/>
      </c>
      <c r="W26" s="39" t="str">
        <f>IF('Options supported'!T26=2,W$1,"")</f>
        <v/>
      </c>
      <c r="X26" s="39" t="str">
        <f>IF('Options supported'!U26=2,X$1,"")</f>
        <v>Manawa</v>
      </c>
      <c r="Y26" s="39" t="str">
        <f>IF('Options supported'!V26=2,Y$1,"")</f>
        <v>Mercury</v>
      </c>
      <c r="Z26" s="39" t="str">
        <f>IF('Options supported'!W26=2,Z$1,"")</f>
        <v>Meridian</v>
      </c>
      <c r="AA26" s="39" t="str">
        <f>IF('Options supported'!X26=2,AA$1,"")</f>
        <v/>
      </c>
      <c r="AB26" s="39" t="str">
        <f>IF('Options supported'!Y26=2,AB$1,"")</f>
        <v>Neil Walbran</v>
      </c>
      <c r="AC26" s="39" t="str">
        <f>IF('Options supported'!Z26=2,AC$1,"")</f>
        <v/>
      </c>
      <c r="AD26" s="39" t="str">
        <f>IF('Options supported'!AA26=2,AD$1,"")</f>
        <v/>
      </c>
      <c r="AE26" s="39" t="str">
        <f>IF('Options supported'!AB26=2,AE$1,"")</f>
        <v>NZWEA</v>
      </c>
      <c r="AF26" s="39" t="str">
        <f>IF('Options supported'!AC26=2,AF$1,"")</f>
        <v/>
      </c>
      <c r="AG26" s="39" t="str">
        <f>IF('Options supported'!AD26=2,AG$1,"")</f>
        <v/>
      </c>
      <c r="AH26" s="39" t="str">
        <f>IF('Options supported'!AE26=2,AH$1,"")</f>
        <v>Orion</v>
      </c>
      <c r="AI26" s="39" t="str">
        <f>IF('Options supported'!AF26=2,AI$1,"")</f>
        <v>SolarZero</v>
      </c>
      <c r="AJ26" s="39" t="str">
        <f>IF('Options supported'!AG26=2,AJ$1,"")</f>
        <v/>
      </c>
      <c r="AK26" s="39" t="str">
        <f>IF('Options supported'!AH26=2,AK$1,"")</f>
        <v>Vector</v>
      </c>
      <c r="AL26" s="39" t="str">
        <f>IF('Options supported'!AI26=2,AL$1,"")</f>
        <v>WEL</v>
      </c>
      <c r="AM26" s="40"/>
      <c r="AN26" s="39" t="str">
        <f>IF('Options supported'!D26=1,G$1,"")</f>
        <v/>
      </c>
      <c r="AO26" s="39" t="str">
        <f>IF('Options supported'!E26=1,H$1,"")</f>
        <v/>
      </c>
      <c r="AP26" s="39" t="str">
        <f>IF('Options supported'!F26=1,I$1,"")</f>
        <v/>
      </c>
      <c r="AQ26" s="39" t="str">
        <f>IF('Options supported'!G26=1,J$1,"")</f>
        <v/>
      </c>
      <c r="AR26" s="39" t="str">
        <f>IF('Options supported'!H26=1,K$1,"")</f>
        <v>Contact</v>
      </c>
      <c r="AS26" s="39" t="str">
        <f>IF('Options supported'!I26=1,L$1,"")</f>
        <v/>
      </c>
      <c r="AT26" s="39" t="str">
        <f>IF('Options supported'!J26=1,M$1,"")</f>
        <v/>
      </c>
      <c r="AU26" s="39" t="str">
        <f>IF('Options supported'!K26=1,N$1,"")</f>
        <v/>
      </c>
      <c r="AV26" s="39" t="str">
        <f>IF('Options supported'!L26=1,O$1,"")</f>
        <v/>
      </c>
      <c r="AW26" s="39" t="str">
        <f>IF('Options supported'!M26=1,P$1,"")</f>
        <v/>
      </c>
      <c r="AX26" s="39" t="str">
        <f>IF('Options supported'!N26=1,Q$1,"")</f>
        <v/>
      </c>
      <c r="AY26" s="39" t="str">
        <f>IF('Options supported'!O26=1,R$1,"")</f>
        <v>Flick</v>
      </c>
      <c r="AZ26" s="39" t="str">
        <f>IF('Options supported'!P26=1,S$1,"")</f>
        <v/>
      </c>
      <c r="BA26" s="39" t="str">
        <f>IF('Options supported'!Q26=1,T$1,"")</f>
        <v>Genesis</v>
      </c>
      <c r="BB26" s="39" t="str">
        <f>IF('Options supported'!R26=1,U$1,"")</f>
        <v/>
      </c>
      <c r="BC26" s="39" t="str">
        <f>IF('Options supported'!S26=1,V$1,"")</f>
        <v/>
      </c>
      <c r="BD26" s="39" t="str">
        <f>IF('Options supported'!T26=1,W$1,"")</f>
        <v/>
      </c>
      <c r="BE26" s="39" t="str">
        <f>IF('Options supported'!U26=1,X$1,"")</f>
        <v/>
      </c>
      <c r="BF26" s="39" t="str">
        <f>IF('Options supported'!V26=1,Y$1,"")</f>
        <v/>
      </c>
      <c r="BG26" s="39" t="str">
        <f>IF('Options supported'!W26=1,Z$1,"")</f>
        <v/>
      </c>
      <c r="BH26" s="39" t="str">
        <f>IF('Options supported'!X26=1,AA$1,"")</f>
        <v/>
      </c>
      <c r="BI26" s="39" t="str">
        <f>IF('Options supported'!Y26=1,AB$1,"")</f>
        <v/>
      </c>
      <c r="BJ26" s="39" t="str">
        <f>IF('Options supported'!Z26=1,AC$1,"")</f>
        <v/>
      </c>
      <c r="BK26" s="39" t="str">
        <f>IF('Options supported'!AA26=1,AD$1,"")</f>
        <v/>
      </c>
      <c r="BL26" s="39" t="str">
        <f>IF('Options supported'!AB26=1,AE$1,"")</f>
        <v/>
      </c>
      <c r="BM26" s="39" t="str">
        <f>IF('Options supported'!AC26=1,AF$1,"")</f>
        <v/>
      </c>
      <c r="BN26" s="39" t="str">
        <f>IF('Options supported'!AD26=1,AG$1,"")</f>
        <v/>
      </c>
      <c r="BO26" s="39" t="str">
        <f>IF('Options supported'!AE26=1,AH$1,"")</f>
        <v/>
      </c>
      <c r="BP26" s="39" t="str">
        <f>IF('Options supported'!AF26=1,AI$1,"")</f>
        <v/>
      </c>
      <c r="BQ26" s="39" t="str">
        <f>IF('Options supported'!AG26=1,AJ$1,"")</f>
        <v/>
      </c>
      <c r="BR26" s="39" t="str">
        <f>IF('Options supported'!AH26=1,AK$1,"")</f>
        <v/>
      </c>
      <c r="BS26" s="39" t="str">
        <f>IF('Options supported'!AI26=1,AL$1,"")</f>
        <v/>
      </c>
      <c r="BT26" s="40"/>
      <c r="BU26" t="str">
        <f>IF('Options supported'!D26=-1,G$1,"")</f>
        <v/>
      </c>
      <c r="BV26" t="str">
        <f>IF('Options supported'!E26=-1,H$1,"")</f>
        <v/>
      </c>
      <c r="BW26" t="str">
        <f>IF('Options supported'!F26=-1,I$1,"")</f>
        <v/>
      </c>
      <c r="BX26" t="str">
        <f>IF('Options supported'!G26=-1,J$1,"")</f>
        <v/>
      </c>
      <c r="BY26" t="str">
        <f>IF('Options supported'!H26=-1,K$1,"")</f>
        <v/>
      </c>
      <c r="BZ26" t="str">
        <f>IF('Options supported'!I26=-1,L$1,"")</f>
        <v/>
      </c>
      <c r="CA26" t="str">
        <f>IF('Options supported'!J26=-1,M$1,"")</f>
        <v/>
      </c>
      <c r="CB26" t="str">
        <f>IF('Options supported'!K26=-1,N$1,"")</f>
        <v/>
      </c>
      <c r="CC26" t="str">
        <f>IF('Options supported'!L26=-1,O$1,"")</f>
        <v/>
      </c>
      <c r="CD26" t="str">
        <f>IF('Options supported'!M26=-1,P$1,"")</f>
        <v/>
      </c>
      <c r="CE26" t="str">
        <f>IF('Options supported'!N26=-1,Q$1,"")</f>
        <v/>
      </c>
      <c r="CF26" t="str">
        <f>IF('Options supported'!O26=-1,R$1,"")</f>
        <v/>
      </c>
      <c r="CG26" t="str">
        <f>IF('Options supported'!P26=-1,S$1,"")</f>
        <v/>
      </c>
      <c r="CH26" t="str">
        <f>IF('Options supported'!Q26=-1,T$1,"")</f>
        <v/>
      </c>
      <c r="CI26" t="str">
        <f>IF('Options supported'!R26=-1,U$1,"")</f>
        <v/>
      </c>
      <c r="CJ26" t="str">
        <f>IF('Options supported'!S26=-1,V$1,"")</f>
        <v/>
      </c>
      <c r="CK26" t="str">
        <f>IF('Options supported'!T26=-1,W$1,"")</f>
        <v/>
      </c>
      <c r="CL26" t="str">
        <f>IF('Options supported'!U26=-1,X$1,"")</f>
        <v/>
      </c>
      <c r="CM26" t="str">
        <f>IF('Options supported'!V26=-1,Y$1,"")</f>
        <v/>
      </c>
      <c r="CN26" t="str">
        <f>IF('Options supported'!W26=-1,Z$1,"")</f>
        <v/>
      </c>
      <c r="CO26" t="str">
        <f>IF('Options supported'!X26=-1,AA$1,"")</f>
        <v>MEUG</v>
      </c>
      <c r="CP26" t="str">
        <f>IF('Options supported'!Y26=-1,AB$1,"")</f>
        <v/>
      </c>
      <c r="CQ26" t="str">
        <f>IF('Options supported'!Z26=-1,AC$1,"")</f>
        <v/>
      </c>
      <c r="CR26" t="str">
        <f>IF('Options supported'!AA26=-1,AD$1,"")</f>
        <v/>
      </c>
      <c r="CS26" t="str">
        <f>IF('Options supported'!AB26=-1,AE$1,"")</f>
        <v/>
      </c>
      <c r="CT26" t="str">
        <f>IF('Options supported'!AC26=-1,AF$1,"")</f>
        <v/>
      </c>
      <c r="CU26" t="str">
        <f>IF('Options supported'!AD26=-1,AG$1,"")</f>
        <v/>
      </c>
      <c r="CV26" t="str">
        <f>IF('Options supported'!AE26=-1,AH$1,"")</f>
        <v/>
      </c>
      <c r="CW26" t="str">
        <f>IF('Options supported'!AF26=-1,AI$1,"")</f>
        <v/>
      </c>
      <c r="CX26" t="str">
        <f>IF('Options supported'!AG26=-1,AJ$1,"")</f>
        <v/>
      </c>
      <c r="CY26" t="str">
        <f>IF('Options supported'!AH26=-1,AK$1,"")</f>
        <v/>
      </c>
      <c r="CZ26" t="str">
        <f>IF('Options supported'!AI26=-1,AL$1,"")</f>
        <v/>
      </c>
    </row>
    <row r="27" spans="1:104" x14ac:dyDescent="0.45">
      <c r="A27" s="39" t="s">
        <v>67</v>
      </c>
      <c r="B27" s="2" t="s">
        <v>68</v>
      </c>
      <c r="C27" s="49">
        <v>-1</v>
      </c>
      <c r="D27" s="2" t="str">
        <f t="shared" si="0"/>
        <v/>
      </c>
      <c r="E27" s="2" t="str">
        <f t="shared" si="1"/>
        <v>SolarZero</v>
      </c>
      <c r="F27" s="2" t="str">
        <f t="shared" si="2"/>
        <v>Contact, Enel X, Genesis, MEUG, NZWEA</v>
      </c>
      <c r="G27" s="39" t="str">
        <f>IF('Options supported'!D27=2,G$1,"")</f>
        <v/>
      </c>
      <c r="H27" s="39" t="str">
        <f>IF('Options supported'!E27=2,H$1,"")</f>
        <v/>
      </c>
      <c r="I27" s="39" t="str">
        <f>IF('Options supported'!F27=2,I$1,"")</f>
        <v/>
      </c>
      <c r="J27" s="39" t="str">
        <f>IF('Options supported'!G27=2,J$1,"")</f>
        <v/>
      </c>
      <c r="K27" s="39" t="str">
        <f>IF('Options supported'!H27=2,K$1,"")</f>
        <v/>
      </c>
      <c r="L27" s="39" t="str">
        <f>IF('Options supported'!I27=2,L$1,"")</f>
        <v/>
      </c>
      <c r="M27" s="39" t="str">
        <f>IF('Options supported'!J27=2,M$1,"")</f>
        <v/>
      </c>
      <c r="N27" s="39" t="str">
        <f>IF('Options supported'!K27=2,N$1,"")</f>
        <v/>
      </c>
      <c r="O27" s="39" t="str">
        <f>IF('Options supported'!L27=2,O$1,"")</f>
        <v/>
      </c>
      <c r="P27" s="39" t="str">
        <f>IF('Options supported'!M27=2,P$1,"")</f>
        <v/>
      </c>
      <c r="Q27" s="39" t="str">
        <f>IF('Options supported'!N27=2,Q$1,"")</f>
        <v/>
      </c>
      <c r="R27" s="39" t="str">
        <f>IF('Options supported'!O27=2,R$1,"")</f>
        <v/>
      </c>
      <c r="S27" s="39" t="str">
        <f>IF('Options supported'!P27=2,S$1,"")</f>
        <v/>
      </c>
      <c r="T27" s="39" t="str">
        <f>IF('Options supported'!Q27=2,T$1,"")</f>
        <v/>
      </c>
      <c r="U27" s="39" t="str">
        <f>IF('Options supported'!R27=2,U$1,"")</f>
        <v/>
      </c>
      <c r="V27" s="39" t="str">
        <f>IF('Options supported'!S27=2,V$1,"")</f>
        <v/>
      </c>
      <c r="W27" s="39" t="str">
        <f>IF('Options supported'!T27=2,W$1,"")</f>
        <v/>
      </c>
      <c r="X27" s="39" t="str">
        <f>IF('Options supported'!U27=2,X$1,"")</f>
        <v/>
      </c>
      <c r="Y27" s="39" t="str">
        <f>IF('Options supported'!V27=2,Y$1,"")</f>
        <v/>
      </c>
      <c r="Z27" s="39" t="str">
        <f>IF('Options supported'!W27=2,Z$1,"")</f>
        <v/>
      </c>
      <c r="AA27" s="39" t="str">
        <f>IF('Options supported'!X27=2,AA$1,"")</f>
        <v/>
      </c>
      <c r="AB27" s="39" t="str">
        <f>IF('Options supported'!Y27=2,AB$1,"")</f>
        <v/>
      </c>
      <c r="AC27" s="39" t="str">
        <f>IF('Options supported'!Z27=2,AC$1,"")</f>
        <v/>
      </c>
      <c r="AD27" s="39" t="str">
        <f>IF('Options supported'!AA27=2,AD$1,"")</f>
        <v/>
      </c>
      <c r="AE27" s="39" t="str">
        <f>IF('Options supported'!AB27=2,AE$1,"")</f>
        <v/>
      </c>
      <c r="AF27" s="39" t="str">
        <f>IF('Options supported'!AC27=2,AF$1,"")</f>
        <v/>
      </c>
      <c r="AG27" s="39" t="str">
        <f>IF('Options supported'!AD27=2,AG$1,"")</f>
        <v/>
      </c>
      <c r="AH27" s="39" t="str">
        <f>IF('Options supported'!AE27=2,AH$1,"")</f>
        <v/>
      </c>
      <c r="AI27" s="39" t="str">
        <f>IF('Options supported'!AF27=2,AI$1,"")</f>
        <v/>
      </c>
      <c r="AJ27" s="39" t="str">
        <f>IF('Options supported'!AG27=2,AJ$1,"")</f>
        <v/>
      </c>
      <c r="AK27" s="39" t="str">
        <f>IF('Options supported'!AH27=2,AK$1,"")</f>
        <v/>
      </c>
      <c r="AL27" s="39" t="str">
        <f>IF('Options supported'!AI27=2,AL$1,"")</f>
        <v/>
      </c>
      <c r="AM27" s="40"/>
      <c r="AN27" s="39" t="str">
        <f>IF('Options supported'!D27=1,G$1,"")</f>
        <v/>
      </c>
      <c r="AO27" s="39" t="str">
        <f>IF('Options supported'!E27=1,H$1,"")</f>
        <v/>
      </c>
      <c r="AP27" s="39" t="str">
        <f>IF('Options supported'!F27=1,I$1,"")</f>
        <v/>
      </c>
      <c r="AQ27" s="39" t="str">
        <f>IF('Options supported'!G27=1,J$1,"")</f>
        <v/>
      </c>
      <c r="AR27" s="39" t="str">
        <f>IF('Options supported'!H27=1,K$1,"")</f>
        <v/>
      </c>
      <c r="AS27" s="39" t="str">
        <f>IF('Options supported'!I27=1,L$1,"")</f>
        <v/>
      </c>
      <c r="AT27" s="39" t="str">
        <f>IF('Options supported'!J27=1,M$1,"")</f>
        <v/>
      </c>
      <c r="AU27" s="39" t="str">
        <f>IF('Options supported'!K27=1,N$1,"")</f>
        <v/>
      </c>
      <c r="AV27" s="39" t="str">
        <f>IF('Options supported'!L27=1,O$1,"")</f>
        <v/>
      </c>
      <c r="AW27" s="39" t="str">
        <f>IF('Options supported'!M27=1,P$1,"")</f>
        <v/>
      </c>
      <c r="AX27" s="39" t="str">
        <f>IF('Options supported'!N27=1,Q$1,"")</f>
        <v/>
      </c>
      <c r="AY27" s="39" t="str">
        <f>IF('Options supported'!O27=1,R$1,"")</f>
        <v/>
      </c>
      <c r="AZ27" s="39" t="str">
        <f>IF('Options supported'!P27=1,S$1,"")</f>
        <v/>
      </c>
      <c r="BA27" s="39" t="str">
        <f>IF('Options supported'!Q27=1,T$1,"")</f>
        <v/>
      </c>
      <c r="BB27" s="39" t="str">
        <f>IF('Options supported'!R27=1,U$1,"")</f>
        <v/>
      </c>
      <c r="BC27" s="39" t="str">
        <f>IF('Options supported'!S27=1,V$1,"")</f>
        <v/>
      </c>
      <c r="BD27" s="39" t="str">
        <f>IF('Options supported'!T27=1,W$1,"")</f>
        <v/>
      </c>
      <c r="BE27" s="39" t="str">
        <f>IF('Options supported'!U27=1,X$1,"")</f>
        <v/>
      </c>
      <c r="BF27" s="39" t="str">
        <f>IF('Options supported'!V27=1,Y$1,"")</f>
        <v/>
      </c>
      <c r="BG27" s="39" t="str">
        <f>IF('Options supported'!W27=1,Z$1,"")</f>
        <v/>
      </c>
      <c r="BH27" s="39" t="str">
        <f>IF('Options supported'!X27=1,AA$1,"")</f>
        <v/>
      </c>
      <c r="BI27" s="39" t="str">
        <f>IF('Options supported'!Y27=1,AB$1,"")</f>
        <v/>
      </c>
      <c r="BJ27" s="39" t="str">
        <f>IF('Options supported'!Z27=1,AC$1,"")</f>
        <v/>
      </c>
      <c r="BK27" s="39" t="str">
        <f>IF('Options supported'!AA27=1,AD$1,"")</f>
        <v/>
      </c>
      <c r="BL27" s="39" t="str">
        <f>IF('Options supported'!AB27=1,AE$1,"")</f>
        <v/>
      </c>
      <c r="BM27" s="39" t="str">
        <f>IF('Options supported'!AC27=1,AF$1,"")</f>
        <v/>
      </c>
      <c r="BN27" s="39" t="str">
        <f>IF('Options supported'!AD27=1,AG$1,"")</f>
        <v/>
      </c>
      <c r="BO27" s="39" t="str">
        <f>IF('Options supported'!AE27=1,AH$1,"")</f>
        <v/>
      </c>
      <c r="BP27" s="39" t="str">
        <f>IF('Options supported'!AF27=1,AI$1,"")</f>
        <v>SolarZero</v>
      </c>
      <c r="BQ27" s="39" t="str">
        <f>IF('Options supported'!AG27=1,AJ$1,"")</f>
        <v/>
      </c>
      <c r="BR27" s="39" t="str">
        <f>IF('Options supported'!AH27=1,AK$1,"")</f>
        <v/>
      </c>
      <c r="BS27" s="39" t="str">
        <f>IF('Options supported'!AI27=1,AL$1,"")</f>
        <v/>
      </c>
      <c r="BT27" s="40"/>
      <c r="BU27" t="str">
        <f>IF('Options supported'!D27=-1,G$1,"")</f>
        <v/>
      </c>
      <c r="BV27" t="str">
        <f>IF('Options supported'!E27=-1,H$1,"")</f>
        <v/>
      </c>
      <c r="BW27" t="str">
        <f>IF('Options supported'!F27=-1,I$1,"")</f>
        <v/>
      </c>
      <c r="BX27" t="str">
        <f>IF('Options supported'!G27=-1,J$1,"")</f>
        <v/>
      </c>
      <c r="BY27" t="str">
        <f>IF('Options supported'!H27=-1,K$1,"")</f>
        <v>Contact</v>
      </c>
      <c r="BZ27" t="str">
        <f>IF('Options supported'!I27=-1,L$1,"")</f>
        <v/>
      </c>
      <c r="CA27" t="str">
        <f>IF('Options supported'!J27=-1,M$1,"")</f>
        <v>Enel X</v>
      </c>
      <c r="CB27" t="str">
        <f>IF('Options supported'!K27=-1,N$1,"")</f>
        <v/>
      </c>
      <c r="CC27" t="str">
        <f>IF('Options supported'!L27=-1,O$1,"")</f>
        <v/>
      </c>
      <c r="CD27" t="str">
        <f>IF('Options supported'!M27=-1,P$1,"")</f>
        <v/>
      </c>
      <c r="CE27" t="str">
        <f>IF('Options supported'!N27=-1,Q$1,"")</f>
        <v/>
      </c>
      <c r="CF27" t="str">
        <f>IF('Options supported'!O27=-1,R$1,"")</f>
        <v/>
      </c>
      <c r="CG27" t="str">
        <f>IF('Options supported'!P27=-1,S$1,"")</f>
        <v/>
      </c>
      <c r="CH27" t="str">
        <f>IF('Options supported'!Q27=-1,T$1,"")</f>
        <v>Genesis</v>
      </c>
      <c r="CI27" t="str">
        <f>IF('Options supported'!R27=-1,U$1,"")</f>
        <v/>
      </c>
      <c r="CJ27" t="str">
        <f>IF('Options supported'!S27=-1,V$1,"")</f>
        <v/>
      </c>
      <c r="CK27" t="str">
        <f>IF('Options supported'!T27=-1,W$1,"")</f>
        <v/>
      </c>
      <c r="CL27" t="str">
        <f>IF('Options supported'!U27=-1,X$1,"")</f>
        <v/>
      </c>
      <c r="CM27" t="str">
        <f>IF('Options supported'!V27=-1,Y$1,"")</f>
        <v/>
      </c>
      <c r="CN27" t="str">
        <f>IF('Options supported'!W27=-1,Z$1,"")</f>
        <v/>
      </c>
      <c r="CO27" t="str">
        <f>IF('Options supported'!X27=-1,AA$1,"")</f>
        <v>MEUG</v>
      </c>
      <c r="CP27" t="str">
        <f>IF('Options supported'!Y27=-1,AB$1,"")</f>
        <v/>
      </c>
      <c r="CQ27" t="str">
        <f>IF('Options supported'!Z27=-1,AC$1,"")</f>
        <v/>
      </c>
      <c r="CR27" t="str">
        <f>IF('Options supported'!AA27=-1,AD$1,"")</f>
        <v/>
      </c>
      <c r="CS27" t="str">
        <f>IF('Options supported'!AB27=-1,AE$1,"")</f>
        <v>NZWEA</v>
      </c>
      <c r="CT27" t="str">
        <f>IF('Options supported'!AC27=-1,AF$1,"")</f>
        <v/>
      </c>
      <c r="CU27" t="str">
        <f>IF('Options supported'!AD27=-1,AG$1,"")</f>
        <v/>
      </c>
      <c r="CV27" t="str">
        <f>IF('Options supported'!AE27=-1,AH$1,"")</f>
        <v/>
      </c>
      <c r="CW27" t="str">
        <f>IF('Options supported'!AF27=-1,AI$1,"")</f>
        <v/>
      </c>
      <c r="CX27" t="str">
        <f>IF('Options supported'!AG27=-1,AJ$1,"")</f>
        <v/>
      </c>
      <c r="CY27" t="str">
        <f>IF('Options supported'!AH27=-1,AK$1,"")</f>
        <v/>
      </c>
      <c r="CZ27" t="str">
        <f>IF('Options supported'!AI27=-1,AL$1,"")</f>
        <v/>
      </c>
    </row>
    <row r="28" spans="1:104" x14ac:dyDescent="0.45">
      <c r="A28" s="39" t="s">
        <v>69</v>
      </c>
      <c r="B28" s="2" t="s">
        <v>70</v>
      </c>
      <c r="C28" s="49">
        <v>-1</v>
      </c>
      <c r="D28" s="2" t="str">
        <f t="shared" si="0"/>
        <v>Contact, Enel X</v>
      </c>
      <c r="E28" s="2" t="str">
        <f t="shared" si="1"/>
        <v>SolarZero</v>
      </c>
      <c r="F28" s="2" t="str">
        <f t="shared" si="2"/>
        <v>Genesis, MEUG, Nova, NZWEA</v>
      </c>
      <c r="G28" s="39" t="str">
        <f>IF('Options supported'!D28=2,G$1,"")</f>
        <v/>
      </c>
      <c r="H28" s="39" t="str">
        <f>IF('Options supported'!E28=2,H$1,"")</f>
        <v/>
      </c>
      <c r="I28" s="39" t="str">
        <f>IF('Options supported'!F28=2,I$1,"")</f>
        <v/>
      </c>
      <c r="J28" s="39" t="str">
        <f>IF('Options supported'!G28=2,J$1,"")</f>
        <v/>
      </c>
      <c r="K28" s="39" t="str">
        <f>IF('Options supported'!H28=2,K$1,"")</f>
        <v>Contact</v>
      </c>
      <c r="L28" s="39" t="str">
        <f>IF('Options supported'!I28=2,L$1,"")</f>
        <v/>
      </c>
      <c r="M28" s="39" t="str">
        <f>IF('Options supported'!J28=2,M$1,"")</f>
        <v>Enel X</v>
      </c>
      <c r="N28" s="39" t="str">
        <f>IF('Options supported'!K28=2,N$1,"")</f>
        <v/>
      </c>
      <c r="O28" s="39" t="str">
        <f>IF('Options supported'!L28=2,O$1,"")</f>
        <v/>
      </c>
      <c r="P28" s="39" t="str">
        <f>IF('Options supported'!M28=2,P$1,"")</f>
        <v/>
      </c>
      <c r="Q28" s="39" t="str">
        <f>IF('Options supported'!N28=2,Q$1,"")</f>
        <v/>
      </c>
      <c r="R28" s="39" t="str">
        <f>IF('Options supported'!O28=2,R$1,"")</f>
        <v/>
      </c>
      <c r="S28" s="39" t="str">
        <f>IF('Options supported'!P28=2,S$1,"")</f>
        <v/>
      </c>
      <c r="T28" s="39" t="str">
        <f>IF('Options supported'!Q28=2,T$1,"")</f>
        <v/>
      </c>
      <c r="U28" s="39" t="str">
        <f>IF('Options supported'!R28=2,U$1,"")</f>
        <v/>
      </c>
      <c r="V28" s="39" t="str">
        <f>IF('Options supported'!S28=2,V$1,"")</f>
        <v/>
      </c>
      <c r="W28" s="39" t="str">
        <f>IF('Options supported'!T28=2,W$1,"")</f>
        <v/>
      </c>
      <c r="X28" s="39" t="str">
        <f>IF('Options supported'!U28=2,X$1,"")</f>
        <v/>
      </c>
      <c r="Y28" s="39" t="str">
        <f>IF('Options supported'!V28=2,Y$1,"")</f>
        <v/>
      </c>
      <c r="Z28" s="39" t="str">
        <f>IF('Options supported'!W28=2,Z$1,"")</f>
        <v/>
      </c>
      <c r="AA28" s="39" t="str">
        <f>IF('Options supported'!X28=2,AA$1,"")</f>
        <v/>
      </c>
      <c r="AB28" s="39" t="str">
        <f>IF('Options supported'!Y28=2,AB$1,"")</f>
        <v/>
      </c>
      <c r="AC28" s="39" t="str">
        <f>IF('Options supported'!Z28=2,AC$1,"")</f>
        <v/>
      </c>
      <c r="AD28" s="39" t="str">
        <f>IF('Options supported'!AA28=2,AD$1,"")</f>
        <v/>
      </c>
      <c r="AE28" s="39" t="str">
        <f>IF('Options supported'!AB28=2,AE$1,"")</f>
        <v/>
      </c>
      <c r="AF28" s="39" t="str">
        <f>IF('Options supported'!AC28=2,AF$1,"")</f>
        <v/>
      </c>
      <c r="AG28" s="39" t="str">
        <f>IF('Options supported'!AD28=2,AG$1,"")</f>
        <v/>
      </c>
      <c r="AH28" s="39" t="str">
        <f>IF('Options supported'!AE28=2,AH$1,"")</f>
        <v/>
      </c>
      <c r="AI28" s="39" t="str">
        <f>IF('Options supported'!AF28=2,AI$1,"")</f>
        <v/>
      </c>
      <c r="AJ28" s="39" t="str">
        <f>IF('Options supported'!AG28=2,AJ$1,"")</f>
        <v/>
      </c>
      <c r="AK28" s="39" t="str">
        <f>IF('Options supported'!AH28=2,AK$1,"")</f>
        <v/>
      </c>
      <c r="AL28" s="39" t="str">
        <f>IF('Options supported'!AI28=2,AL$1,"")</f>
        <v/>
      </c>
      <c r="AM28" s="40"/>
      <c r="AN28" s="39" t="str">
        <f>IF('Options supported'!D28=1,G$1,"")</f>
        <v/>
      </c>
      <c r="AO28" s="39" t="str">
        <f>IF('Options supported'!E28=1,H$1,"")</f>
        <v/>
      </c>
      <c r="AP28" s="39" t="str">
        <f>IF('Options supported'!F28=1,I$1,"")</f>
        <v/>
      </c>
      <c r="AQ28" s="39" t="str">
        <f>IF('Options supported'!G28=1,J$1,"")</f>
        <v/>
      </c>
      <c r="AR28" s="39" t="str">
        <f>IF('Options supported'!H28=1,K$1,"")</f>
        <v/>
      </c>
      <c r="AS28" s="39" t="str">
        <f>IF('Options supported'!I28=1,L$1,"")</f>
        <v/>
      </c>
      <c r="AT28" s="39" t="str">
        <f>IF('Options supported'!J28=1,M$1,"")</f>
        <v/>
      </c>
      <c r="AU28" s="39" t="str">
        <f>IF('Options supported'!K28=1,N$1,"")</f>
        <v/>
      </c>
      <c r="AV28" s="39" t="str">
        <f>IF('Options supported'!L28=1,O$1,"")</f>
        <v/>
      </c>
      <c r="AW28" s="39" t="str">
        <f>IF('Options supported'!M28=1,P$1,"")</f>
        <v/>
      </c>
      <c r="AX28" s="39" t="str">
        <f>IF('Options supported'!N28=1,Q$1,"")</f>
        <v/>
      </c>
      <c r="AY28" s="39" t="str">
        <f>IF('Options supported'!O28=1,R$1,"")</f>
        <v/>
      </c>
      <c r="AZ28" s="39" t="str">
        <f>IF('Options supported'!P28=1,S$1,"")</f>
        <v/>
      </c>
      <c r="BA28" s="39" t="str">
        <f>IF('Options supported'!Q28=1,T$1,"")</f>
        <v/>
      </c>
      <c r="BB28" s="39" t="str">
        <f>IF('Options supported'!R28=1,U$1,"")</f>
        <v/>
      </c>
      <c r="BC28" s="39" t="str">
        <f>IF('Options supported'!S28=1,V$1,"")</f>
        <v/>
      </c>
      <c r="BD28" s="39" t="str">
        <f>IF('Options supported'!T28=1,W$1,"")</f>
        <v/>
      </c>
      <c r="BE28" s="39" t="str">
        <f>IF('Options supported'!U28=1,X$1,"")</f>
        <v/>
      </c>
      <c r="BF28" s="39" t="str">
        <f>IF('Options supported'!V28=1,Y$1,"")</f>
        <v/>
      </c>
      <c r="BG28" s="39" t="str">
        <f>IF('Options supported'!W28=1,Z$1,"")</f>
        <v/>
      </c>
      <c r="BH28" s="39" t="str">
        <f>IF('Options supported'!X28=1,AA$1,"")</f>
        <v/>
      </c>
      <c r="BI28" s="39" t="str">
        <f>IF('Options supported'!Y28=1,AB$1,"")</f>
        <v/>
      </c>
      <c r="BJ28" s="39" t="str">
        <f>IF('Options supported'!Z28=1,AC$1,"")</f>
        <v/>
      </c>
      <c r="BK28" s="39" t="str">
        <f>IF('Options supported'!AA28=1,AD$1,"")</f>
        <v/>
      </c>
      <c r="BL28" s="39" t="str">
        <f>IF('Options supported'!AB28=1,AE$1,"")</f>
        <v/>
      </c>
      <c r="BM28" s="39" t="str">
        <f>IF('Options supported'!AC28=1,AF$1,"")</f>
        <v/>
      </c>
      <c r="BN28" s="39" t="str">
        <f>IF('Options supported'!AD28=1,AG$1,"")</f>
        <v/>
      </c>
      <c r="BO28" s="39" t="str">
        <f>IF('Options supported'!AE28=1,AH$1,"")</f>
        <v/>
      </c>
      <c r="BP28" s="39" t="str">
        <f>IF('Options supported'!AF28=1,AI$1,"")</f>
        <v>SolarZero</v>
      </c>
      <c r="BQ28" s="39" t="str">
        <f>IF('Options supported'!AG28=1,AJ$1,"")</f>
        <v/>
      </c>
      <c r="BR28" s="39" t="str">
        <f>IF('Options supported'!AH28=1,AK$1,"")</f>
        <v/>
      </c>
      <c r="BS28" s="39" t="str">
        <f>IF('Options supported'!AI28=1,AL$1,"")</f>
        <v/>
      </c>
      <c r="BT28" s="40"/>
      <c r="BU28" t="str">
        <f>IF('Options supported'!D28=-1,G$1,"")</f>
        <v/>
      </c>
      <c r="BV28" t="str">
        <f>IF('Options supported'!E28=-1,H$1,"")</f>
        <v/>
      </c>
      <c r="BW28" t="str">
        <f>IF('Options supported'!F28=-1,I$1,"")</f>
        <v/>
      </c>
      <c r="BX28" t="str">
        <f>IF('Options supported'!G28=-1,J$1,"")</f>
        <v/>
      </c>
      <c r="BY28" t="str">
        <f>IF('Options supported'!H28=-1,K$1,"")</f>
        <v/>
      </c>
      <c r="BZ28" t="str">
        <f>IF('Options supported'!I28=-1,L$1,"")</f>
        <v/>
      </c>
      <c r="CA28" t="str">
        <f>IF('Options supported'!J28=-1,M$1,"")</f>
        <v/>
      </c>
      <c r="CB28" t="str">
        <f>IF('Options supported'!K28=-1,N$1,"")</f>
        <v/>
      </c>
      <c r="CC28" t="str">
        <f>IF('Options supported'!L28=-1,O$1,"")</f>
        <v/>
      </c>
      <c r="CD28" t="str">
        <f>IF('Options supported'!M28=-1,P$1,"")</f>
        <v/>
      </c>
      <c r="CE28" t="str">
        <f>IF('Options supported'!N28=-1,Q$1,"")</f>
        <v/>
      </c>
      <c r="CF28" t="str">
        <f>IF('Options supported'!O28=-1,R$1,"")</f>
        <v/>
      </c>
      <c r="CG28" t="str">
        <f>IF('Options supported'!P28=-1,S$1,"")</f>
        <v/>
      </c>
      <c r="CH28" t="str">
        <f>IF('Options supported'!Q28=-1,T$1,"")</f>
        <v>Genesis</v>
      </c>
      <c r="CI28" t="str">
        <f>IF('Options supported'!R28=-1,U$1,"")</f>
        <v/>
      </c>
      <c r="CJ28" t="str">
        <f>IF('Options supported'!S28=-1,V$1,"")</f>
        <v/>
      </c>
      <c r="CK28" t="str">
        <f>IF('Options supported'!T28=-1,W$1,"")</f>
        <v/>
      </c>
      <c r="CL28" t="str">
        <f>IF('Options supported'!U28=-1,X$1,"")</f>
        <v/>
      </c>
      <c r="CM28" t="str">
        <f>IF('Options supported'!V28=-1,Y$1,"")</f>
        <v/>
      </c>
      <c r="CN28" t="str">
        <f>IF('Options supported'!W28=-1,Z$1,"")</f>
        <v/>
      </c>
      <c r="CO28" t="str">
        <f>IF('Options supported'!X28=-1,AA$1,"")</f>
        <v>MEUG</v>
      </c>
      <c r="CP28" t="str">
        <f>IF('Options supported'!Y28=-1,AB$1,"")</f>
        <v/>
      </c>
      <c r="CQ28" t="str">
        <f>IF('Options supported'!Z28=-1,AC$1,"")</f>
        <v>Nova</v>
      </c>
      <c r="CR28" t="str">
        <f>IF('Options supported'!AA28=-1,AD$1,"")</f>
        <v/>
      </c>
      <c r="CS28" t="str">
        <f>IF('Options supported'!AB28=-1,AE$1,"")</f>
        <v>NZWEA</v>
      </c>
      <c r="CT28" t="str">
        <f>IF('Options supported'!AC28=-1,AF$1,"")</f>
        <v/>
      </c>
      <c r="CU28" t="str">
        <f>IF('Options supported'!AD28=-1,AG$1,"")</f>
        <v/>
      </c>
      <c r="CV28" t="str">
        <f>IF('Options supported'!AE28=-1,AH$1,"")</f>
        <v/>
      </c>
      <c r="CW28" t="str">
        <f>IF('Options supported'!AF28=-1,AI$1,"")</f>
        <v/>
      </c>
      <c r="CX28" t="str">
        <f>IF('Options supported'!AG28=-1,AJ$1,"")</f>
        <v/>
      </c>
      <c r="CY28" t="str">
        <f>IF('Options supported'!AH28=-1,AK$1,"")</f>
        <v/>
      </c>
      <c r="CZ28" t="str">
        <f>IF('Options supported'!AI28=-1,AL$1,"")</f>
        <v/>
      </c>
    </row>
    <row r="29" spans="1:104" ht="24" x14ac:dyDescent="0.45">
      <c r="A29" s="39" t="s">
        <v>71</v>
      </c>
      <c r="B29" s="2" t="s">
        <v>72</v>
      </c>
      <c r="C29" s="48">
        <v>2</v>
      </c>
      <c r="D29" s="2" t="str">
        <f t="shared" si="0"/>
        <v>Contact, Enel X, Genesis, Mercury, Meridian, Neil Walbran, NZWEA, Vector, WEL</v>
      </c>
      <c r="E29" s="2" t="str">
        <f t="shared" si="1"/>
        <v>SolarZero</v>
      </c>
      <c r="F29" s="2" t="str">
        <f t="shared" si="2"/>
        <v/>
      </c>
      <c r="G29" s="39" t="str">
        <f>IF('Options supported'!D29=2,G$1,"")</f>
        <v/>
      </c>
      <c r="H29" s="39" t="str">
        <f>IF('Options supported'!E29=2,H$1,"")</f>
        <v/>
      </c>
      <c r="I29" s="39" t="str">
        <f>IF('Options supported'!F29=2,I$1,"")</f>
        <v/>
      </c>
      <c r="J29" s="39" t="str">
        <f>IF('Options supported'!G29=2,J$1,"")</f>
        <v/>
      </c>
      <c r="K29" s="39" t="str">
        <f>IF('Options supported'!H29=2,K$1,"")</f>
        <v>Contact</v>
      </c>
      <c r="L29" s="39" t="str">
        <f>IF('Options supported'!I29=2,L$1,"")</f>
        <v/>
      </c>
      <c r="M29" s="39" t="str">
        <f>IF('Options supported'!J29=2,M$1,"")</f>
        <v>Enel X</v>
      </c>
      <c r="N29" s="39" t="str">
        <f>IF('Options supported'!K29=2,N$1,"")</f>
        <v/>
      </c>
      <c r="O29" s="39" t="str">
        <f>IF('Options supported'!L29=2,O$1,"")</f>
        <v/>
      </c>
      <c r="P29" s="39" t="str">
        <f>IF('Options supported'!M29=2,P$1,"")</f>
        <v/>
      </c>
      <c r="Q29" s="39" t="str">
        <f>IF('Options supported'!N29=2,Q$1,"")</f>
        <v/>
      </c>
      <c r="R29" s="39" t="str">
        <f>IF('Options supported'!O29=2,R$1,"")</f>
        <v/>
      </c>
      <c r="S29" s="39" t="str">
        <f>IF('Options supported'!P29=2,S$1,"")</f>
        <v/>
      </c>
      <c r="T29" s="39" t="str">
        <f>IF('Options supported'!Q29=2,T$1,"")</f>
        <v>Genesis</v>
      </c>
      <c r="U29" s="39" t="str">
        <f>IF('Options supported'!R29=2,U$1,"")</f>
        <v/>
      </c>
      <c r="V29" s="39" t="str">
        <f>IF('Options supported'!S29=2,V$1,"")</f>
        <v/>
      </c>
      <c r="W29" s="39" t="str">
        <f>IF('Options supported'!T29=2,W$1,"")</f>
        <v/>
      </c>
      <c r="X29" s="39" t="str">
        <f>IF('Options supported'!U29=2,X$1,"")</f>
        <v/>
      </c>
      <c r="Y29" s="39" t="str">
        <f>IF('Options supported'!V29=2,Y$1,"")</f>
        <v>Mercury</v>
      </c>
      <c r="Z29" s="39" t="str">
        <f>IF('Options supported'!W29=2,Z$1,"")</f>
        <v>Meridian</v>
      </c>
      <c r="AA29" s="39" t="str">
        <f>IF('Options supported'!X29=2,AA$1,"")</f>
        <v/>
      </c>
      <c r="AB29" s="39" t="str">
        <f>IF('Options supported'!Y29=2,AB$1,"")</f>
        <v>Neil Walbran</v>
      </c>
      <c r="AC29" s="39" t="str">
        <f>IF('Options supported'!Z29=2,AC$1,"")</f>
        <v/>
      </c>
      <c r="AD29" s="39" t="str">
        <f>IF('Options supported'!AA29=2,AD$1,"")</f>
        <v/>
      </c>
      <c r="AE29" s="39" t="str">
        <f>IF('Options supported'!AB29=2,AE$1,"")</f>
        <v>NZWEA</v>
      </c>
      <c r="AF29" s="39" t="str">
        <f>IF('Options supported'!AC29=2,AF$1,"")</f>
        <v/>
      </c>
      <c r="AG29" s="39" t="str">
        <f>IF('Options supported'!AD29=2,AG$1,"")</f>
        <v/>
      </c>
      <c r="AH29" s="39" t="str">
        <f>IF('Options supported'!AE29=2,AH$1,"")</f>
        <v/>
      </c>
      <c r="AI29" s="39" t="str">
        <f>IF('Options supported'!AF29=2,AI$1,"")</f>
        <v/>
      </c>
      <c r="AJ29" s="39" t="str">
        <f>IF('Options supported'!AG29=2,AJ$1,"")</f>
        <v/>
      </c>
      <c r="AK29" s="39" t="str">
        <f>IF('Options supported'!AH29=2,AK$1,"")</f>
        <v>Vector</v>
      </c>
      <c r="AL29" s="39" t="str">
        <f>IF('Options supported'!AI29=2,AL$1,"")</f>
        <v>WEL</v>
      </c>
      <c r="AM29" s="40"/>
      <c r="AN29" s="39" t="str">
        <f>IF('Options supported'!D29=1,G$1,"")</f>
        <v/>
      </c>
      <c r="AO29" s="39" t="str">
        <f>IF('Options supported'!E29=1,H$1,"")</f>
        <v/>
      </c>
      <c r="AP29" s="39" t="str">
        <f>IF('Options supported'!F29=1,I$1,"")</f>
        <v/>
      </c>
      <c r="AQ29" s="39" t="str">
        <f>IF('Options supported'!G29=1,J$1,"")</f>
        <v/>
      </c>
      <c r="AR29" s="39" t="str">
        <f>IF('Options supported'!H29=1,K$1,"")</f>
        <v/>
      </c>
      <c r="AS29" s="39" t="str">
        <f>IF('Options supported'!I29=1,L$1,"")</f>
        <v/>
      </c>
      <c r="AT29" s="39" t="str">
        <f>IF('Options supported'!J29=1,M$1,"")</f>
        <v/>
      </c>
      <c r="AU29" s="39" t="str">
        <f>IF('Options supported'!K29=1,N$1,"")</f>
        <v/>
      </c>
      <c r="AV29" s="39" t="str">
        <f>IF('Options supported'!L29=1,O$1,"")</f>
        <v/>
      </c>
      <c r="AW29" s="39" t="str">
        <f>IF('Options supported'!M29=1,P$1,"")</f>
        <v/>
      </c>
      <c r="AX29" s="39" t="str">
        <f>IF('Options supported'!N29=1,Q$1,"")</f>
        <v/>
      </c>
      <c r="AY29" s="39" t="str">
        <f>IF('Options supported'!O29=1,R$1,"")</f>
        <v/>
      </c>
      <c r="AZ29" s="39" t="str">
        <f>IF('Options supported'!P29=1,S$1,"")</f>
        <v/>
      </c>
      <c r="BA29" s="39" t="str">
        <f>IF('Options supported'!Q29=1,T$1,"")</f>
        <v/>
      </c>
      <c r="BB29" s="39" t="str">
        <f>IF('Options supported'!R29=1,U$1,"")</f>
        <v/>
      </c>
      <c r="BC29" s="39" t="str">
        <f>IF('Options supported'!S29=1,V$1,"")</f>
        <v/>
      </c>
      <c r="BD29" s="39" t="str">
        <f>IF('Options supported'!T29=1,W$1,"")</f>
        <v/>
      </c>
      <c r="BE29" s="39" t="str">
        <f>IF('Options supported'!U29=1,X$1,"")</f>
        <v/>
      </c>
      <c r="BF29" s="39" t="str">
        <f>IF('Options supported'!V29=1,Y$1,"")</f>
        <v/>
      </c>
      <c r="BG29" s="39" t="str">
        <f>IF('Options supported'!W29=1,Z$1,"")</f>
        <v/>
      </c>
      <c r="BH29" s="39" t="str">
        <f>IF('Options supported'!X29=1,AA$1,"")</f>
        <v/>
      </c>
      <c r="BI29" s="39" t="str">
        <f>IF('Options supported'!Y29=1,AB$1,"")</f>
        <v/>
      </c>
      <c r="BJ29" s="39" t="str">
        <f>IF('Options supported'!Z29=1,AC$1,"")</f>
        <v/>
      </c>
      <c r="BK29" s="39" t="str">
        <f>IF('Options supported'!AA29=1,AD$1,"")</f>
        <v/>
      </c>
      <c r="BL29" s="39" t="str">
        <f>IF('Options supported'!AB29=1,AE$1,"")</f>
        <v/>
      </c>
      <c r="BM29" s="39" t="str">
        <f>IF('Options supported'!AC29=1,AF$1,"")</f>
        <v/>
      </c>
      <c r="BN29" s="39" t="str">
        <f>IF('Options supported'!AD29=1,AG$1,"")</f>
        <v/>
      </c>
      <c r="BO29" s="39" t="str">
        <f>IF('Options supported'!AE29=1,AH$1,"")</f>
        <v/>
      </c>
      <c r="BP29" s="39" t="str">
        <f>IF('Options supported'!AF29=1,AI$1,"")</f>
        <v>SolarZero</v>
      </c>
      <c r="BQ29" s="39" t="str">
        <f>IF('Options supported'!AG29=1,AJ$1,"")</f>
        <v/>
      </c>
      <c r="BR29" s="39" t="str">
        <f>IF('Options supported'!AH29=1,AK$1,"")</f>
        <v/>
      </c>
      <c r="BS29" s="39" t="str">
        <f>IF('Options supported'!AI29=1,AL$1,"")</f>
        <v/>
      </c>
      <c r="BT29" s="40"/>
      <c r="BU29" t="str">
        <f>IF('Options supported'!D29=-1,G$1,"")</f>
        <v/>
      </c>
      <c r="BV29" t="str">
        <f>IF('Options supported'!E29=-1,H$1,"")</f>
        <v/>
      </c>
      <c r="BW29" t="str">
        <f>IF('Options supported'!F29=-1,I$1,"")</f>
        <v/>
      </c>
      <c r="BX29" t="str">
        <f>IF('Options supported'!G29=-1,J$1,"")</f>
        <v/>
      </c>
      <c r="BY29" t="str">
        <f>IF('Options supported'!H29=-1,K$1,"")</f>
        <v/>
      </c>
      <c r="BZ29" t="str">
        <f>IF('Options supported'!I29=-1,L$1,"")</f>
        <v/>
      </c>
      <c r="CA29" t="str">
        <f>IF('Options supported'!J29=-1,M$1,"")</f>
        <v/>
      </c>
      <c r="CB29" t="str">
        <f>IF('Options supported'!K29=-1,N$1,"")</f>
        <v/>
      </c>
      <c r="CC29" t="str">
        <f>IF('Options supported'!L29=-1,O$1,"")</f>
        <v/>
      </c>
      <c r="CD29" t="str">
        <f>IF('Options supported'!M29=-1,P$1,"")</f>
        <v/>
      </c>
      <c r="CE29" t="str">
        <f>IF('Options supported'!N29=-1,Q$1,"")</f>
        <v/>
      </c>
      <c r="CF29" t="str">
        <f>IF('Options supported'!O29=-1,R$1,"")</f>
        <v/>
      </c>
      <c r="CG29" t="str">
        <f>IF('Options supported'!P29=-1,S$1,"")</f>
        <v/>
      </c>
      <c r="CH29" t="str">
        <f>IF('Options supported'!Q29=-1,T$1,"")</f>
        <v/>
      </c>
      <c r="CI29" t="str">
        <f>IF('Options supported'!R29=-1,U$1,"")</f>
        <v/>
      </c>
      <c r="CJ29" t="str">
        <f>IF('Options supported'!S29=-1,V$1,"")</f>
        <v/>
      </c>
      <c r="CK29" t="str">
        <f>IF('Options supported'!T29=-1,W$1,"")</f>
        <v/>
      </c>
      <c r="CL29" t="str">
        <f>IF('Options supported'!U29=-1,X$1,"")</f>
        <v/>
      </c>
      <c r="CM29" t="str">
        <f>IF('Options supported'!V29=-1,Y$1,"")</f>
        <v/>
      </c>
      <c r="CN29" t="str">
        <f>IF('Options supported'!W29=-1,Z$1,"")</f>
        <v/>
      </c>
      <c r="CO29" t="str">
        <f>IF('Options supported'!X29=-1,AA$1,"")</f>
        <v/>
      </c>
      <c r="CP29" t="str">
        <f>IF('Options supported'!Y29=-1,AB$1,"")</f>
        <v/>
      </c>
      <c r="CQ29" t="str">
        <f>IF('Options supported'!Z29=-1,AC$1,"")</f>
        <v/>
      </c>
      <c r="CR29" t="str">
        <f>IF('Options supported'!AA29=-1,AD$1,"")</f>
        <v/>
      </c>
      <c r="CS29" t="str">
        <f>IF('Options supported'!AB29=-1,AE$1,"")</f>
        <v/>
      </c>
      <c r="CT29" t="str">
        <f>IF('Options supported'!AC29=-1,AF$1,"")</f>
        <v/>
      </c>
      <c r="CU29" t="str">
        <f>IF('Options supported'!AD29=-1,AG$1,"")</f>
        <v/>
      </c>
      <c r="CV29" t="str">
        <f>IF('Options supported'!AE29=-1,AH$1,"")</f>
        <v/>
      </c>
      <c r="CW29" t="str">
        <f>IF('Options supported'!AF29=-1,AI$1,"")</f>
        <v/>
      </c>
      <c r="CX29" t="str">
        <f>IF('Options supported'!AG29=-1,AJ$1,"")</f>
        <v/>
      </c>
      <c r="CY29" t="str">
        <f>IF('Options supported'!AH29=-1,AK$1,"")</f>
        <v/>
      </c>
      <c r="CZ29" t="str">
        <f>IF('Options supported'!AI29=-1,AL$1,"")</f>
        <v/>
      </c>
    </row>
    <row r="30" spans="1:104" x14ac:dyDescent="0.45">
      <c r="A30" s="39" t="s">
        <v>73</v>
      </c>
      <c r="B30" s="2" t="s">
        <v>74</v>
      </c>
      <c r="C30" s="49">
        <v>-1</v>
      </c>
      <c r="D30" s="2" t="str">
        <f t="shared" si="0"/>
        <v>Enel X, MEUG, NZWEA, SolarZero</v>
      </c>
      <c r="E30" s="2" t="str">
        <f t="shared" si="1"/>
        <v>Genesis, Haast &amp; indep. Retailers</v>
      </c>
      <c r="F30" s="2" t="str">
        <f t="shared" si="2"/>
        <v>Contact</v>
      </c>
      <c r="G30" s="39" t="str">
        <f>IF('Options supported'!D30=2,G$1,"")</f>
        <v/>
      </c>
      <c r="H30" s="39" t="str">
        <f>IF('Options supported'!E30=2,H$1,"")</f>
        <v/>
      </c>
      <c r="I30" s="39" t="str">
        <f>IF('Options supported'!F30=2,I$1,"")</f>
        <v/>
      </c>
      <c r="J30" s="39" t="str">
        <f>IF('Options supported'!G30=2,J$1,"")</f>
        <v/>
      </c>
      <c r="K30" s="39" t="str">
        <f>IF('Options supported'!H30=2,K$1,"")</f>
        <v/>
      </c>
      <c r="L30" s="39" t="str">
        <f>IF('Options supported'!I30=2,L$1,"")</f>
        <v/>
      </c>
      <c r="M30" s="39" t="str">
        <f>IF('Options supported'!J30=2,M$1,"")</f>
        <v>Enel X</v>
      </c>
      <c r="N30" s="39" t="str">
        <f>IF('Options supported'!K30=2,N$1,"")</f>
        <v/>
      </c>
      <c r="O30" s="39" t="str">
        <f>IF('Options supported'!L30=2,O$1,"")</f>
        <v/>
      </c>
      <c r="P30" s="39" t="str">
        <f>IF('Options supported'!M30=2,P$1,"")</f>
        <v/>
      </c>
      <c r="Q30" s="39" t="str">
        <f>IF('Options supported'!N30=2,Q$1,"")</f>
        <v/>
      </c>
      <c r="R30" s="39" t="str">
        <f>IF('Options supported'!O30=2,R$1,"")</f>
        <v/>
      </c>
      <c r="S30" s="39" t="str">
        <f>IF('Options supported'!P30=2,S$1,"")</f>
        <v/>
      </c>
      <c r="T30" s="39" t="str">
        <f>IF('Options supported'!Q30=2,T$1,"")</f>
        <v/>
      </c>
      <c r="U30" s="39" t="str">
        <f>IF('Options supported'!R30=2,U$1,"")</f>
        <v/>
      </c>
      <c r="V30" s="39" t="str">
        <f>IF('Options supported'!S30=2,V$1,"")</f>
        <v/>
      </c>
      <c r="W30" s="39" t="str">
        <f>IF('Options supported'!T30=2,W$1,"")</f>
        <v/>
      </c>
      <c r="X30" s="39" t="str">
        <f>IF('Options supported'!U30=2,X$1,"")</f>
        <v/>
      </c>
      <c r="Y30" s="39" t="str">
        <f>IF('Options supported'!V30=2,Y$1,"")</f>
        <v/>
      </c>
      <c r="Z30" s="39" t="str">
        <f>IF('Options supported'!W30=2,Z$1,"")</f>
        <v/>
      </c>
      <c r="AA30" s="39" t="str">
        <f>IF('Options supported'!X30=2,AA$1,"")</f>
        <v>MEUG</v>
      </c>
      <c r="AB30" s="39" t="str">
        <f>IF('Options supported'!Y30=2,AB$1,"")</f>
        <v/>
      </c>
      <c r="AC30" s="39" t="str">
        <f>IF('Options supported'!Z30=2,AC$1,"")</f>
        <v/>
      </c>
      <c r="AD30" s="39" t="str">
        <f>IF('Options supported'!AA30=2,AD$1,"")</f>
        <v/>
      </c>
      <c r="AE30" s="39" t="str">
        <f>IF('Options supported'!AB30=2,AE$1,"")</f>
        <v>NZWEA</v>
      </c>
      <c r="AF30" s="39" t="str">
        <f>IF('Options supported'!AC30=2,AF$1,"")</f>
        <v/>
      </c>
      <c r="AG30" s="39" t="str">
        <f>IF('Options supported'!AD30=2,AG$1,"")</f>
        <v/>
      </c>
      <c r="AH30" s="39" t="str">
        <f>IF('Options supported'!AE30=2,AH$1,"")</f>
        <v/>
      </c>
      <c r="AI30" s="39" t="str">
        <f>IF('Options supported'!AF30=2,AI$1,"")</f>
        <v>SolarZero</v>
      </c>
      <c r="AJ30" s="39" t="str">
        <f>IF('Options supported'!AG30=2,AJ$1,"")</f>
        <v/>
      </c>
      <c r="AK30" s="39" t="str">
        <f>IF('Options supported'!AH30=2,AK$1,"")</f>
        <v/>
      </c>
      <c r="AL30" s="39" t="str">
        <f>IF('Options supported'!AI30=2,AL$1,"")</f>
        <v/>
      </c>
      <c r="AM30" s="40"/>
      <c r="AN30" s="39" t="str">
        <f>IF('Options supported'!D30=1,G$1,"")</f>
        <v/>
      </c>
      <c r="AO30" s="39" t="str">
        <f>IF('Options supported'!E30=1,H$1,"")</f>
        <v/>
      </c>
      <c r="AP30" s="39" t="str">
        <f>IF('Options supported'!F30=1,I$1,"")</f>
        <v/>
      </c>
      <c r="AQ30" s="39" t="str">
        <f>IF('Options supported'!G30=1,J$1,"")</f>
        <v/>
      </c>
      <c r="AR30" s="39" t="str">
        <f>IF('Options supported'!H30=1,K$1,"")</f>
        <v/>
      </c>
      <c r="AS30" s="39" t="str">
        <f>IF('Options supported'!I30=1,L$1,"")</f>
        <v/>
      </c>
      <c r="AT30" s="39" t="str">
        <f>IF('Options supported'!J30=1,M$1,"")</f>
        <v/>
      </c>
      <c r="AU30" s="39" t="str">
        <f>IF('Options supported'!K30=1,N$1,"")</f>
        <v/>
      </c>
      <c r="AV30" s="39" t="str">
        <f>IF('Options supported'!L30=1,O$1,"")</f>
        <v/>
      </c>
      <c r="AW30" s="39" t="str">
        <f>IF('Options supported'!M30=1,P$1,"")</f>
        <v/>
      </c>
      <c r="AX30" s="39" t="str">
        <f>IF('Options supported'!N30=1,Q$1,"")</f>
        <v/>
      </c>
      <c r="AY30" s="39" t="str">
        <f>IF('Options supported'!O30=1,R$1,"")</f>
        <v/>
      </c>
      <c r="AZ30" s="39" t="str">
        <f>IF('Options supported'!P30=1,S$1,"")</f>
        <v/>
      </c>
      <c r="BA30" s="39" t="str">
        <f>IF('Options supported'!Q30=1,T$1,"")</f>
        <v>Genesis</v>
      </c>
      <c r="BB30" s="39" t="str">
        <f>IF('Options supported'!R30=1,U$1,"")</f>
        <v>Haast &amp; indep. Retailers</v>
      </c>
      <c r="BC30" s="39" t="str">
        <f>IF('Options supported'!S30=1,V$1,"")</f>
        <v/>
      </c>
      <c r="BD30" s="39" t="str">
        <f>IF('Options supported'!T30=1,W$1,"")</f>
        <v/>
      </c>
      <c r="BE30" s="39" t="str">
        <f>IF('Options supported'!U30=1,X$1,"")</f>
        <v/>
      </c>
      <c r="BF30" s="39" t="str">
        <f>IF('Options supported'!V30=1,Y$1,"")</f>
        <v/>
      </c>
      <c r="BG30" s="39" t="str">
        <f>IF('Options supported'!W30=1,Z$1,"")</f>
        <v/>
      </c>
      <c r="BH30" s="39" t="str">
        <f>IF('Options supported'!X30=1,AA$1,"")</f>
        <v/>
      </c>
      <c r="BI30" s="39" t="str">
        <f>IF('Options supported'!Y30=1,AB$1,"")</f>
        <v/>
      </c>
      <c r="BJ30" s="39" t="str">
        <f>IF('Options supported'!Z30=1,AC$1,"")</f>
        <v/>
      </c>
      <c r="BK30" s="39" t="str">
        <f>IF('Options supported'!AA30=1,AD$1,"")</f>
        <v/>
      </c>
      <c r="BL30" s="39" t="str">
        <f>IF('Options supported'!AB30=1,AE$1,"")</f>
        <v/>
      </c>
      <c r="BM30" s="39" t="str">
        <f>IF('Options supported'!AC30=1,AF$1,"")</f>
        <v/>
      </c>
      <c r="BN30" s="39" t="str">
        <f>IF('Options supported'!AD30=1,AG$1,"")</f>
        <v/>
      </c>
      <c r="BO30" s="39" t="str">
        <f>IF('Options supported'!AE30=1,AH$1,"")</f>
        <v/>
      </c>
      <c r="BP30" s="39" t="str">
        <f>IF('Options supported'!AF30=1,AI$1,"")</f>
        <v/>
      </c>
      <c r="BQ30" s="39" t="str">
        <f>IF('Options supported'!AG30=1,AJ$1,"")</f>
        <v/>
      </c>
      <c r="BR30" s="39" t="str">
        <f>IF('Options supported'!AH30=1,AK$1,"")</f>
        <v/>
      </c>
      <c r="BS30" s="39" t="str">
        <f>IF('Options supported'!AI30=1,AL$1,"")</f>
        <v/>
      </c>
      <c r="BT30" s="40"/>
      <c r="BU30" t="str">
        <f>IF('Options supported'!D30=-1,G$1,"")</f>
        <v/>
      </c>
      <c r="BV30" t="str">
        <f>IF('Options supported'!E30=-1,H$1,"")</f>
        <v/>
      </c>
      <c r="BW30" t="str">
        <f>IF('Options supported'!F30=-1,I$1,"")</f>
        <v/>
      </c>
      <c r="BX30" t="str">
        <f>IF('Options supported'!G30=-1,J$1,"")</f>
        <v/>
      </c>
      <c r="BY30" t="str">
        <f>IF('Options supported'!H30=-1,K$1,"")</f>
        <v>Contact</v>
      </c>
      <c r="BZ30" t="str">
        <f>IF('Options supported'!I30=-1,L$1,"")</f>
        <v/>
      </c>
      <c r="CA30" t="str">
        <f>IF('Options supported'!J30=-1,M$1,"")</f>
        <v/>
      </c>
      <c r="CB30" t="str">
        <f>IF('Options supported'!K30=-1,N$1,"")</f>
        <v/>
      </c>
      <c r="CC30" t="str">
        <f>IF('Options supported'!L30=-1,O$1,"")</f>
        <v/>
      </c>
      <c r="CD30" t="str">
        <f>IF('Options supported'!M30=-1,P$1,"")</f>
        <v/>
      </c>
      <c r="CE30" t="str">
        <f>IF('Options supported'!N30=-1,Q$1,"")</f>
        <v/>
      </c>
      <c r="CF30" t="str">
        <f>IF('Options supported'!O30=-1,R$1,"")</f>
        <v/>
      </c>
      <c r="CG30" t="str">
        <f>IF('Options supported'!P30=-1,S$1,"")</f>
        <v/>
      </c>
      <c r="CH30" t="str">
        <f>IF('Options supported'!Q30=-1,T$1,"")</f>
        <v/>
      </c>
      <c r="CI30" t="str">
        <f>IF('Options supported'!R30=-1,U$1,"")</f>
        <v/>
      </c>
      <c r="CJ30" t="str">
        <f>IF('Options supported'!S30=-1,V$1,"")</f>
        <v/>
      </c>
      <c r="CK30" t="str">
        <f>IF('Options supported'!T30=-1,W$1,"")</f>
        <v/>
      </c>
      <c r="CL30" t="str">
        <f>IF('Options supported'!U30=-1,X$1,"")</f>
        <v/>
      </c>
      <c r="CM30" t="str">
        <f>IF('Options supported'!V30=-1,Y$1,"")</f>
        <v/>
      </c>
      <c r="CN30" t="str">
        <f>IF('Options supported'!W30=-1,Z$1,"")</f>
        <v/>
      </c>
      <c r="CO30" t="str">
        <f>IF('Options supported'!X30=-1,AA$1,"")</f>
        <v/>
      </c>
      <c r="CP30" t="str">
        <f>IF('Options supported'!Y30=-1,AB$1,"")</f>
        <v/>
      </c>
      <c r="CQ30" t="str">
        <f>IF('Options supported'!Z30=-1,AC$1,"")</f>
        <v/>
      </c>
      <c r="CR30" t="str">
        <f>IF('Options supported'!AA30=-1,AD$1,"")</f>
        <v/>
      </c>
      <c r="CS30" t="str">
        <f>IF('Options supported'!AB30=-1,AE$1,"")</f>
        <v/>
      </c>
      <c r="CT30" t="str">
        <f>IF('Options supported'!AC30=-1,AF$1,"")</f>
        <v/>
      </c>
      <c r="CU30" t="str">
        <f>IF('Options supported'!AD30=-1,AG$1,"")</f>
        <v/>
      </c>
      <c r="CV30" t="str">
        <f>IF('Options supported'!AE30=-1,AH$1,"")</f>
        <v/>
      </c>
      <c r="CW30" t="str">
        <f>IF('Options supported'!AF30=-1,AI$1,"")</f>
        <v/>
      </c>
      <c r="CX30" t="str">
        <f>IF('Options supported'!AG30=-1,AJ$1,"")</f>
        <v/>
      </c>
      <c r="CY30" t="str">
        <f>IF('Options supported'!AH30=-1,AK$1,"")</f>
        <v/>
      </c>
      <c r="CZ30" t="str">
        <f>IF('Options supported'!AI30=-1,AL$1,"")</f>
        <v/>
      </c>
    </row>
    <row r="31" spans="1:104" x14ac:dyDescent="0.45">
      <c r="A31" s="39" t="s">
        <v>75</v>
      </c>
      <c r="B31" s="2" t="s">
        <v>76</v>
      </c>
      <c r="C31" s="53">
        <v>1</v>
      </c>
      <c r="D31" s="2" t="str">
        <f t="shared" si="0"/>
        <v>Enel X, Mercury, Meridian, SolarZero, Transpower</v>
      </c>
      <c r="E31" s="2" t="str">
        <f t="shared" si="1"/>
        <v>Contact, Genesis</v>
      </c>
      <c r="F31" s="2" t="str">
        <f t="shared" si="2"/>
        <v/>
      </c>
      <c r="G31" s="39" t="str">
        <f>IF('Options supported'!D31=2,G$1,"")</f>
        <v/>
      </c>
      <c r="H31" s="39" t="str">
        <f>IF('Options supported'!E31=2,H$1,"")</f>
        <v/>
      </c>
      <c r="I31" s="39" t="str">
        <f>IF('Options supported'!F31=2,I$1,"")</f>
        <v/>
      </c>
      <c r="J31" s="39" t="str">
        <f>IF('Options supported'!G31=2,J$1,"")</f>
        <v/>
      </c>
      <c r="K31" s="39" t="str">
        <f>IF('Options supported'!H31=2,K$1,"")</f>
        <v/>
      </c>
      <c r="L31" s="39" t="str">
        <f>IF('Options supported'!I31=2,L$1,"")</f>
        <v/>
      </c>
      <c r="M31" s="39" t="str">
        <f>IF('Options supported'!J31=2,M$1,"")</f>
        <v>Enel X</v>
      </c>
      <c r="N31" s="39" t="str">
        <f>IF('Options supported'!K31=2,N$1,"")</f>
        <v/>
      </c>
      <c r="O31" s="39" t="str">
        <f>IF('Options supported'!L31=2,O$1,"")</f>
        <v/>
      </c>
      <c r="P31" s="39" t="str">
        <f>IF('Options supported'!M31=2,P$1,"")</f>
        <v/>
      </c>
      <c r="Q31" s="39" t="str">
        <f>IF('Options supported'!N31=2,Q$1,"")</f>
        <v/>
      </c>
      <c r="R31" s="39" t="str">
        <f>IF('Options supported'!O31=2,R$1,"")</f>
        <v/>
      </c>
      <c r="S31" s="39" t="str">
        <f>IF('Options supported'!P31=2,S$1,"")</f>
        <v/>
      </c>
      <c r="T31" s="39" t="str">
        <f>IF('Options supported'!Q31=2,T$1,"")</f>
        <v/>
      </c>
      <c r="U31" s="39" t="str">
        <f>IF('Options supported'!R31=2,U$1,"")</f>
        <v/>
      </c>
      <c r="V31" s="39" t="str">
        <f>IF('Options supported'!S31=2,V$1,"")</f>
        <v/>
      </c>
      <c r="W31" s="39" t="str">
        <f>IF('Options supported'!T31=2,W$1,"")</f>
        <v/>
      </c>
      <c r="X31" s="39" t="str">
        <f>IF('Options supported'!U31=2,X$1,"")</f>
        <v/>
      </c>
      <c r="Y31" s="39" t="str">
        <f>IF('Options supported'!V31=2,Y$1,"")</f>
        <v>Mercury</v>
      </c>
      <c r="Z31" s="39" t="str">
        <f>IF('Options supported'!W31=2,Z$1,"")</f>
        <v>Meridian</v>
      </c>
      <c r="AA31" s="39" t="str">
        <f>IF('Options supported'!X31=2,AA$1,"")</f>
        <v/>
      </c>
      <c r="AB31" s="39" t="str">
        <f>IF('Options supported'!Y31=2,AB$1,"")</f>
        <v/>
      </c>
      <c r="AC31" s="39" t="str">
        <f>IF('Options supported'!Z31=2,AC$1,"")</f>
        <v/>
      </c>
      <c r="AD31" s="39" t="str">
        <f>IF('Options supported'!AA31=2,AD$1,"")</f>
        <v/>
      </c>
      <c r="AE31" s="39" t="str">
        <f>IF('Options supported'!AB31=2,AE$1,"")</f>
        <v/>
      </c>
      <c r="AF31" s="39" t="str">
        <f>IF('Options supported'!AC31=2,AF$1,"")</f>
        <v/>
      </c>
      <c r="AG31" s="39" t="str">
        <f>IF('Options supported'!AD31=2,AG$1,"")</f>
        <v/>
      </c>
      <c r="AH31" s="39" t="str">
        <f>IF('Options supported'!AE31=2,AH$1,"")</f>
        <v/>
      </c>
      <c r="AI31" s="39" t="str">
        <f>IF('Options supported'!AF31=2,AI$1,"")</f>
        <v>SolarZero</v>
      </c>
      <c r="AJ31" s="39" t="str">
        <f>IF('Options supported'!AG31=2,AJ$1,"")</f>
        <v>Transpower</v>
      </c>
      <c r="AK31" s="39" t="str">
        <f>IF('Options supported'!AH31=2,AK$1,"")</f>
        <v/>
      </c>
      <c r="AL31" s="39" t="str">
        <f>IF('Options supported'!AI31=2,AL$1,"")</f>
        <v/>
      </c>
      <c r="AM31" s="40"/>
      <c r="AN31" s="39" t="str">
        <f>IF('Options supported'!D31=1,G$1,"")</f>
        <v/>
      </c>
      <c r="AO31" s="39" t="str">
        <f>IF('Options supported'!E31=1,H$1,"")</f>
        <v/>
      </c>
      <c r="AP31" s="39" t="str">
        <f>IF('Options supported'!F31=1,I$1,"")</f>
        <v/>
      </c>
      <c r="AQ31" s="39" t="str">
        <f>IF('Options supported'!G31=1,J$1,"")</f>
        <v/>
      </c>
      <c r="AR31" s="39" t="str">
        <f>IF('Options supported'!H31=1,K$1,"")</f>
        <v>Contact</v>
      </c>
      <c r="AS31" s="39" t="str">
        <f>IF('Options supported'!I31=1,L$1,"")</f>
        <v/>
      </c>
      <c r="AT31" s="39" t="str">
        <f>IF('Options supported'!J31=1,M$1,"")</f>
        <v/>
      </c>
      <c r="AU31" s="39" t="str">
        <f>IF('Options supported'!K31=1,N$1,"")</f>
        <v/>
      </c>
      <c r="AV31" s="39" t="str">
        <f>IF('Options supported'!L31=1,O$1,"")</f>
        <v/>
      </c>
      <c r="AW31" s="39" t="str">
        <f>IF('Options supported'!M31=1,P$1,"")</f>
        <v/>
      </c>
      <c r="AX31" s="39" t="str">
        <f>IF('Options supported'!N31=1,Q$1,"")</f>
        <v/>
      </c>
      <c r="AY31" s="39" t="str">
        <f>IF('Options supported'!O31=1,R$1,"")</f>
        <v/>
      </c>
      <c r="AZ31" s="39" t="str">
        <f>IF('Options supported'!P31=1,S$1,"")</f>
        <v/>
      </c>
      <c r="BA31" s="39" t="str">
        <f>IF('Options supported'!Q31=1,T$1,"")</f>
        <v>Genesis</v>
      </c>
      <c r="BB31" s="39" t="str">
        <f>IF('Options supported'!R31=1,U$1,"")</f>
        <v/>
      </c>
      <c r="BC31" s="39" t="str">
        <f>IF('Options supported'!S31=1,V$1,"")</f>
        <v/>
      </c>
      <c r="BD31" s="39" t="str">
        <f>IF('Options supported'!T31=1,W$1,"")</f>
        <v/>
      </c>
      <c r="BE31" s="39" t="str">
        <f>IF('Options supported'!U31=1,X$1,"")</f>
        <v/>
      </c>
      <c r="BF31" s="39" t="str">
        <f>IF('Options supported'!V31=1,Y$1,"")</f>
        <v/>
      </c>
      <c r="BG31" s="39" t="str">
        <f>IF('Options supported'!W31=1,Z$1,"")</f>
        <v/>
      </c>
      <c r="BH31" s="39" t="str">
        <f>IF('Options supported'!X31=1,AA$1,"")</f>
        <v/>
      </c>
      <c r="BI31" s="39" t="str">
        <f>IF('Options supported'!Y31=1,AB$1,"")</f>
        <v/>
      </c>
      <c r="BJ31" s="39" t="str">
        <f>IF('Options supported'!Z31=1,AC$1,"")</f>
        <v/>
      </c>
      <c r="BK31" s="39" t="str">
        <f>IF('Options supported'!AA31=1,AD$1,"")</f>
        <v/>
      </c>
      <c r="BL31" s="39" t="str">
        <f>IF('Options supported'!AB31=1,AE$1,"")</f>
        <v/>
      </c>
      <c r="BM31" s="39" t="str">
        <f>IF('Options supported'!AC31=1,AF$1,"")</f>
        <v/>
      </c>
      <c r="BN31" s="39" t="str">
        <f>IF('Options supported'!AD31=1,AG$1,"")</f>
        <v/>
      </c>
      <c r="BO31" s="39" t="str">
        <f>IF('Options supported'!AE31=1,AH$1,"")</f>
        <v/>
      </c>
      <c r="BP31" s="39" t="str">
        <f>IF('Options supported'!AF31=1,AI$1,"")</f>
        <v/>
      </c>
      <c r="BQ31" s="39" t="str">
        <f>IF('Options supported'!AG31=1,AJ$1,"")</f>
        <v/>
      </c>
      <c r="BR31" s="39" t="str">
        <f>IF('Options supported'!AH31=1,AK$1,"")</f>
        <v/>
      </c>
      <c r="BS31" s="39" t="str">
        <f>IF('Options supported'!AI31=1,AL$1,"")</f>
        <v/>
      </c>
      <c r="BT31" s="40"/>
      <c r="BU31" t="str">
        <f>IF('Options supported'!D31=-1,G$1,"")</f>
        <v/>
      </c>
      <c r="BV31" t="str">
        <f>IF('Options supported'!E31=-1,H$1,"")</f>
        <v/>
      </c>
      <c r="BW31" t="str">
        <f>IF('Options supported'!F31=-1,I$1,"")</f>
        <v/>
      </c>
      <c r="BX31" t="str">
        <f>IF('Options supported'!G31=-1,J$1,"")</f>
        <v/>
      </c>
      <c r="BY31" t="str">
        <f>IF('Options supported'!H31=-1,K$1,"")</f>
        <v/>
      </c>
      <c r="BZ31" t="str">
        <f>IF('Options supported'!I31=-1,L$1,"")</f>
        <v/>
      </c>
      <c r="CA31" t="str">
        <f>IF('Options supported'!J31=-1,M$1,"")</f>
        <v/>
      </c>
      <c r="CB31" t="str">
        <f>IF('Options supported'!K31=-1,N$1,"")</f>
        <v/>
      </c>
      <c r="CC31" t="str">
        <f>IF('Options supported'!L31=-1,O$1,"")</f>
        <v/>
      </c>
      <c r="CD31" t="str">
        <f>IF('Options supported'!M31=-1,P$1,"")</f>
        <v/>
      </c>
      <c r="CE31" t="str">
        <f>IF('Options supported'!N31=-1,Q$1,"")</f>
        <v/>
      </c>
      <c r="CF31" t="str">
        <f>IF('Options supported'!O31=-1,R$1,"")</f>
        <v/>
      </c>
      <c r="CG31" t="str">
        <f>IF('Options supported'!P31=-1,S$1,"")</f>
        <v/>
      </c>
      <c r="CH31" t="str">
        <f>IF('Options supported'!Q31=-1,T$1,"")</f>
        <v/>
      </c>
      <c r="CI31" t="str">
        <f>IF('Options supported'!R31=-1,U$1,"")</f>
        <v/>
      </c>
      <c r="CJ31" t="str">
        <f>IF('Options supported'!S31=-1,V$1,"")</f>
        <v/>
      </c>
      <c r="CK31" t="str">
        <f>IF('Options supported'!T31=-1,W$1,"")</f>
        <v/>
      </c>
      <c r="CL31" t="str">
        <f>IF('Options supported'!U31=-1,X$1,"")</f>
        <v/>
      </c>
      <c r="CM31" t="str">
        <f>IF('Options supported'!V31=-1,Y$1,"")</f>
        <v/>
      </c>
      <c r="CN31" t="str">
        <f>IF('Options supported'!W31=-1,Z$1,"")</f>
        <v/>
      </c>
      <c r="CO31" t="str">
        <f>IF('Options supported'!X31=-1,AA$1,"")</f>
        <v/>
      </c>
      <c r="CP31" t="str">
        <f>IF('Options supported'!Y31=-1,AB$1,"")</f>
        <v/>
      </c>
      <c r="CQ31" t="str">
        <f>IF('Options supported'!Z31=-1,AC$1,"")</f>
        <v/>
      </c>
      <c r="CR31" t="str">
        <f>IF('Options supported'!AA31=-1,AD$1,"")</f>
        <v/>
      </c>
      <c r="CS31" t="str">
        <f>IF('Options supported'!AB31=-1,AE$1,"")</f>
        <v/>
      </c>
      <c r="CT31" t="str">
        <f>IF('Options supported'!AC31=-1,AF$1,"")</f>
        <v/>
      </c>
      <c r="CU31" t="str">
        <f>IF('Options supported'!AD31=-1,AG$1,"")</f>
        <v/>
      </c>
      <c r="CV31" t="str">
        <f>IF('Options supported'!AE31=-1,AH$1,"")</f>
        <v/>
      </c>
      <c r="CW31" t="str">
        <f>IF('Options supported'!AF31=-1,AI$1,"")</f>
        <v/>
      </c>
      <c r="CX31" t="str">
        <f>IF('Options supported'!AG31=-1,AJ$1,"")</f>
        <v/>
      </c>
      <c r="CY31" t="str">
        <f>IF('Options supported'!AH31=-1,AK$1,"")</f>
        <v/>
      </c>
      <c r="CZ31" t="str">
        <f>IF('Options supported'!AI31=-1,AL$1,"")</f>
        <v/>
      </c>
    </row>
    <row r="32" spans="1:104" ht="24" x14ac:dyDescent="0.45">
      <c r="A32" s="39" t="s">
        <v>77</v>
      </c>
      <c r="B32" s="2" t="s">
        <v>78</v>
      </c>
      <c r="C32" s="48">
        <v>2</v>
      </c>
      <c r="D32" s="2" t="str">
        <f t="shared" si="0"/>
        <v>BEC, Contact, Genesis, Mercury, Meridian, MEUG, Neil Walbran, Orion, Vector, WEL</v>
      </c>
      <c r="E32" s="2" t="str">
        <f t="shared" si="1"/>
        <v>Aurora, Enel X, SolarZero</v>
      </c>
      <c r="F32" s="2" t="str">
        <f t="shared" si="2"/>
        <v/>
      </c>
      <c r="G32" s="39" t="str">
        <f>IF('Options supported'!D32=2,G$1,"")</f>
        <v/>
      </c>
      <c r="H32" s="39" t="str">
        <f>IF('Options supported'!E32=2,H$1,"")</f>
        <v/>
      </c>
      <c r="I32" s="39" t="str">
        <f>IF('Options supported'!F32=2,I$1,"")</f>
        <v>BEC</v>
      </c>
      <c r="J32" s="39" t="str">
        <f>IF('Options supported'!G32=2,J$1,"")</f>
        <v/>
      </c>
      <c r="K32" s="39" t="str">
        <f>IF('Options supported'!H32=2,K$1,"")</f>
        <v>Contact</v>
      </c>
      <c r="L32" s="39" t="str">
        <f>IF('Options supported'!I32=2,L$1,"")</f>
        <v/>
      </c>
      <c r="M32" s="39" t="str">
        <f>IF('Options supported'!J32=2,M$1,"")</f>
        <v/>
      </c>
      <c r="N32" s="39" t="str">
        <f>IF('Options supported'!K32=2,N$1,"")</f>
        <v/>
      </c>
      <c r="O32" s="39" t="str">
        <f>IF('Options supported'!L32=2,O$1,"")</f>
        <v/>
      </c>
      <c r="P32" s="39" t="str">
        <f>IF('Options supported'!M32=2,P$1,"")</f>
        <v/>
      </c>
      <c r="Q32" s="39" t="str">
        <f>IF('Options supported'!N32=2,Q$1,"")</f>
        <v/>
      </c>
      <c r="R32" s="39" t="str">
        <f>IF('Options supported'!O32=2,R$1,"")</f>
        <v/>
      </c>
      <c r="S32" s="39" t="str">
        <f>IF('Options supported'!P32=2,S$1,"")</f>
        <v/>
      </c>
      <c r="T32" s="39" t="str">
        <f>IF('Options supported'!Q32=2,T$1,"")</f>
        <v>Genesis</v>
      </c>
      <c r="U32" s="39" t="str">
        <f>IF('Options supported'!R32=2,U$1,"")</f>
        <v/>
      </c>
      <c r="V32" s="39" t="str">
        <f>IF('Options supported'!S32=2,V$1,"")</f>
        <v/>
      </c>
      <c r="W32" s="39" t="str">
        <f>IF('Options supported'!T32=2,W$1,"")</f>
        <v/>
      </c>
      <c r="X32" s="39" t="str">
        <f>IF('Options supported'!U32=2,X$1,"")</f>
        <v/>
      </c>
      <c r="Y32" s="39" t="str">
        <f>IF('Options supported'!V32=2,Y$1,"")</f>
        <v>Mercury</v>
      </c>
      <c r="Z32" s="39" t="str">
        <f>IF('Options supported'!W32=2,Z$1,"")</f>
        <v>Meridian</v>
      </c>
      <c r="AA32" s="39" t="str">
        <f>IF('Options supported'!X32=2,AA$1,"")</f>
        <v>MEUG</v>
      </c>
      <c r="AB32" s="39" t="str">
        <f>IF('Options supported'!Y32=2,AB$1,"")</f>
        <v>Neil Walbran</v>
      </c>
      <c r="AC32" s="39" t="str">
        <f>IF('Options supported'!Z32=2,AC$1,"")</f>
        <v/>
      </c>
      <c r="AD32" s="39" t="str">
        <f>IF('Options supported'!AA32=2,AD$1,"")</f>
        <v/>
      </c>
      <c r="AE32" s="39" t="str">
        <f>IF('Options supported'!AB32=2,AE$1,"")</f>
        <v/>
      </c>
      <c r="AF32" s="39" t="str">
        <f>IF('Options supported'!AC32=2,AF$1,"")</f>
        <v/>
      </c>
      <c r="AG32" s="39" t="str">
        <f>IF('Options supported'!AD32=2,AG$1,"")</f>
        <v/>
      </c>
      <c r="AH32" s="39" t="str">
        <f>IF('Options supported'!AE32=2,AH$1,"")</f>
        <v>Orion</v>
      </c>
      <c r="AI32" s="39" t="str">
        <f>IF('Options supported'!AF32=2,AI$1,"")</f>
        <v/>
      </c>
      <c r="AJ32" s="39" t="str">
        <f>IF('Options supported'!AG32=2,AJ$1,"")</f>
        <v/>
      </c>
      <c r="AK32" s="39" t="str">
        <f>IF('Options supported'!AH32=2,AK$1,"")</f>
        <v>Vector</v>
      </c>
      <c r="AL32" s="39" t="str">
        <f>IF('Options supported'!AI32=2,AL$1,"")</f>
        <v>WEL</v>
      </c>
      <c r="AM32" s="40"/>
      <c r="AN32" s="39" t="str">
        <f>IF('Options supported'!D32=1,G$1,"")</f>
        <v/>
      </c>
      <c r="AO32" s="39" t="str">
        <f>IF('Options supported'!E32=1,H$1,"")</f>
        <v>Aurora</v>
      </c>
      <c r="AP32" s="39" t="str">
        <f>IF('Options supported'!F32=1,I$1,"")</f>
        <v/>
      </c>
      <c r="AQ32" s="39" t="str">
        <f>IF('Options supported'!G32=1,J$1,"")</f>
        <v/>
      </c>
      <c r="AR32" s="39" t="str">
        <f>IF('Options supported'!H32=1,K$1,"")</f>
        <v/>
      </c>
      <c r="AS32" s="39" t="str">
        <f>IF('Options supported'!I32=1,L$1,"")</f>
        <v/>
      </c>
      <c r="AT32" s="39" t="str">
        <f>IF('Options supported'!J32=1,M$1,"")</f>
        <v>Enel X</v>
      </c>
      <c r="AU32" s="39" t="str">
        <f>IF('Options supported'!K32=1,N$1,"")</f>
        <v/>
      </c>
      <c r="AV32" s="39" t="str">
        <f>IF('Options supported'!L32=1,O$1,"")</f>
        <v/>
      </c>
      <c r="AW32" s="39" t="str">
        <f>IF('Options supported'!M32=1,P$1,"")</f>
        <v/>
      </c>
      <c r="AX32" s="39" t="str">
        <f>IF('Options supported'!N32=1,Q$1,"")</f>
        <v/>
      </c>
      <c r="AY32" s="39" t="str">
        <f>IF('Options supported'!O32=1,R$1,"")</f>
        <v/>
      </c>
      <c r="AZ32" s="39" t="str">
        <f>IF('Options supported'!P32=1,S$1,"")</f>
        <v/>
      </c>
      <c r="BA32" s="39" t="str">
        <f>IF('Options supported'!Q32=1,T$1,"")</f>
        <v/>
      </c>
      <c r="BB32" s="39" t="str">
        <f>IF('Options supported'!R32=1,U$1,"")</f>
        <v/>
      </c>
      <c r="BC32" s="39" t="str">
        <f>IF('Options supported'!S32=1,V$1,"")</f>
        <v/>
      </c>
      <c r="BD32" s="39" t="str">
        <f>IF('Options supported'!T32=1,W$1,"")</f>
        <v/>
      </c>
      <c r="BE32" s="39" t="str">
        <f>IF('Options supported'!U32=1,X$1,"")</f>
        <v/>
      </c>
      <c r="BF32" s="39" t="str">
        <f>IF('Options supported'!V32=1,Y$1,"")</f>
        <v/>
      </c>
      <c r="BG32" s="39" t="str">
        <f>IF('Options supported'!W32=1,Z$1,"")</f>
        <v/>
      </c>
      <c r="BH32" s="39" t="str">
        <f>IF('Options supported'!X32=1,AA$1,"")</f>
        <v/>
      </c>
      <c r="BI32" s="39" t="str">
        <f>IF('Options supported'!Y32=1,AB$1,"")</f>
        <v/>
      </c>
      <c r="BJ32" s="39" t="str">
        <f>IF('Options supported'!Z32=1,AC$1,"")</f>
        <v/>
      </c>
      <c r="BK32" s="39" t="str">
        <f>IF('Options supported'!AA32=1,AD$1,"")</f>
        <v/>
      </c>
      <c r="BL32" s="39" t="str">
        <f>IF('Options supported'!AB32=1,AE$1,"")</f>
        <v/>
      </c>
      <c r="BM32" s="39" t="str">
        <f>IF('Options supported'!AC32=1,AF$1,"")</f>
        <v/>
      </c>
      <c r="BN32" s="39" t="str">
        <f>IF('Options supported'!AD32=1,AG$1,"")</f>
        <v/>
      </c>
      <c r="BO32" s="39" t="str">
        <f>IF('Options supported'!AE32=1,AH$1,"")</f>
        <v/>
      </c>
      <c r="BP32" s="39" t="str">
        <f>IF('Options supported'!AF32=1,AI$1,"")</f>
        <v>SolarZero</v>
      </c>
      <c r="BQ32" s="39" t="str">
        <f>IF('Options supported'!AG32=1,AJ$1,"")</f>
        <v/>
      </c>
      <c r="BR32" s="39" t="str">
        <f>IF('Options supported'!AH32=1,AK$1,"")</f>
        <v/>
      </c>
      <c r="BS32" s="39" t="str">
        <f>IF('Options supported'!AI32=1,AL$1,"")</f>
        <v/>
      </c>
      <c r="BT32" s="40"/>
      <c r="BU32" t="str">
        <f>IF('Options supported'!D32=-1,G$1,"")</f>
        <v/>
      </c>
      <c r="BV32" t="str">
        <f>IF('Options supported'!E32=-1,H$1,"")</f>
        <v/>
      </c>
      <c r="BW32" t="str">
        <f>IF('Options supported'!F32=-1,I$1,"")</f>
        <v/>
      </c>
      <c r="BX32" t="str">
        <f>IF('Options supported'!G32=-1,J$1,"")</f>
        <v/>
      </c>
      <c r="BY32" t="str">
        <f>IF('Options supported'!H32=-1,K$1,"")</f>
        <v/>
      </c>
      <c r="BZ32" t="str">
        <f>IF('Options supported'!I32=-1,L$1,"")</f>
        <v/>
      </c>
      <c r="CA32" t="str">
        <f>IF('Options supported'!J32=-1,M$1,"")</f>
        <v/>
      </c>
      <c r="CB32" t="str">
        <f>IF('Options supported'!K32=-1,N$1,"")</f>
        <v/>
      </c>
      <c r="CC32" t="str">
        <f>IF('Options supported'!L32=-1,O$1,"")</f>
        <v/>
      </c>
      <c r="CD32" t="str">
        <f>IF('Options supported'!M32=-1,P$1,"")</f>
        <v/>
      </c>
      <c r="CE32" t="str">
        <f>IF('Options supported'!N32=-1,Q$1,"")</f>
        <v/>
      </c>
      <c r="CF32" t="str">
        <f>IF('Options supported'!O32=-1,R$1,"")</f>
        <v/>
      </c>
      <c r="CG32" t="str">
        <f>IF('Options supported'!P32=-1,S$1,"")</f>
        <v/>
      </c>
      <c r="CH32" t="str">
        <f>IF('Options supported'!Q32=-1,T$1,"")</f>
        <v/>
      </c>
      <c r="CI32" t="str">
        <f>IF('Options supported'!R32=-1,U$1,"")</f>
        <v/>
      </c>
      <c r="CJ32" t="str">
        <f>IF('Options supported'!S32=-1,V$1,"")</f>
        <v/>
      </c>
      <c r="CK32" t="str">
        <f>IF('Options supported'!T32=-1,W$1,"")</f>
        <v/>
      </c>
      <c r="CL32" t="str">
        <f>IF('Options supported'!U32=-1,X$1,"")</f>
        <v/>
      </c>
      <c r="CM32" t="str">
        <f>IF('Options supported'!V32=-1,Y$1,"")</f>
        <v/>
      </c>
      <c r="CN32" t="str">
        <f>IF('Options supported'!W32=-1,Z$1,"")</f>
        <v/>
      </c>
      <c r="CO32" t="str">
        <f>IF('Options supported'!X32=-1,AA$1,"")</f>
        <v/>
      </c>
      <c r="CP32" t="str">
        <f>IF('Options supported'!Y32=-1,AB$1,"")</f>
        <v/>
      </c>
      <c r="CQ32" t="str">
        <f>IF('Options supported'!Z32=-1,AC$1,"")</f>
        <v/>
      </c>
      <c r="CR32" t="str">
        <f>IF('Options supported'!AA32=-1,AD$1,"")</f>
        <v/>
      </c>
      <c r="CS32" t="str">
        <f>IF('Options supported'!AB32=-1,AE$1,"")</f>
        <v/>
      </c>
      <c r="CT32" t="str">
        <f>IF('Options supported'!AC32=-1,AF$1,"")</f>
        <v/>
      </c>
      <c r="CU32" t="str">
        <f>IF('Options supported'!AD32=-1,AG$1,"")</f>
        <v/>
      </c>
      <c r="CV32" t="str">
        <f>IF('Options supported'!AE32=-1,AH$1,"")</f>
        <v/>
      </c>
      <c r="CW32" t="str">
        <f>IF('Options supported'!AF32=-1,AI$1,"")</f>
        <v/>
      </c>
      <c r="CX32" t="str">
        <f>IF('Options supported'!AG32=-1,AJ$1,"")</f>
        <v/>
      </c>
      <c r="CY32" t="str">
        <f>IF('Options supported'!AH32=-1,AK$1,"")</f>
        <v/>
      </c>
      <c r="CZ32" t="str">
        <f>IF('Options supported'!AI32=-1,AL$1,"")</f>
        <v/>
      </c>
    </row>
    <row r="33" spans="1:104" x14ac:dyDescent="0.45">
      <c r="A33" s="39" t="s">
        <v>79</v>
      </c>
      <c r="B33" s="2" t="s">
        <v>80</v>
      </c>
      <c r="C33" s="53">
        <v>1</v>
      </c>
      <c r="D33" s="2" t="str">
        <f t="shared" si="0"/>
        <v>Mercury</v>
      </c>
      <c r="E33" s="2" t="str">
        <f t="shared" si="1"/>
        <v>Aurora, Genesis, Meridian, SolarZero, WEL</v>
      </c>
      <c r="F33" s="2" t="str">
        <f t="shared" si="2"/>
        <v>Contact, Enel X, Transpower</v>
      </c>
      <c r="G33" s="39" t="str">
        <f>IF('Options supported'!D33=2,G$1,"")</f>
        <v/>
      </c>
      <c r="H33" s="39" t="str">
        <f>IF('Options supported'!E33=2,H$1,"")</f>
        <v/>
      </c>
      <c r="I33" s="39" t="str">
        <f>IF('Options supported'!F33=2,I$1,"")</f>
        <v/>
      </c>
      <c r="J33" s="39" t="str">
        <f>IF('Options supported'!G33=2,J$1,"")</f>
        <v/>
      </c>
      <c r="K33" s="39" t="str">
        <f>IF('Options supported'!H33=2,K$1,"")</f>
        <v/>
      </c>
      <c r="L33" s="39" t="str">
        <f>IF('Options supported'!I33=2,L$1,"")</f>
        <v/>
      </c>
      <c r="M33" s="39" t="str">
        <f>IF('Options supported'!J33=2,M$1,"")</f>
        <v/>
      </c>
      <c r="N33" s="39" t="str">
        <f>IF('Options supported'!K33=2,N$1,"")</f>
        <v/>
      </c>
      <c r="O33" s="39" t="str">
        <f>IF('Options supported'!L33=2,O$1,"")</f>
        <v/>
      </c>
      <c r="P33" s="39" t="str">
        <f>IF('Options supported'!M33=2,P$1,"")</f>
        <v/>
      </c>
      <c r="Q33" s="39" t="str">
        <f>IF('Options supported'!N33=2,Q$1,"")</f>
        <v/>
      </c>
      <c r="R33" s="39" t="str">
        <f>IF('Options supported'!O33=2,R$1,"")</f>
        <v/>
      </c>
      <c r="S33" s="39" t="str">
        <f>IF('Options supported'!P33=2,S$1,"")</f>
        <v/>
      </c>
      <c r="T33" s="39" t="str">
        <f>IF('Options supported'!Q33=2,T$1,"")</f>
        <v/>
      </c>
      <c r="U33" s="39" t="str">
        <f>IF('Options supported'!R33=2,U$1,"")</f>
        <v/>
      </c>
      <c r="V33" s="39" t="str">
        <f>IF('Options supported'!S33=2,V$1,"")</f>
        <v/>
      </c>
      <c r="W33" s="39" t="str">
        <f>IF('Options supported'!T33=2,W$1,"")</f>
        <v/>
      </c>
      <c r="X33" s="39" t="str">
        <f>IF('Options supported'!U33=2,X$1,"")</f>
        <v/>
      </c>
      <c r="Y33" s="39" t="str">
        <f>IF('Options supported'!V33=2,Y$1,"")</f>
        <v>Mercury</v>
      </c>
      <c r="Z33" s="39" t="str">
        <f>IF('Options supported'!W33=2,Z$1,"")</f>
        <v/>
      </c>
      <c r="AA33" s="39" t="str">
        <f>IF('Options supported'!X33=2,AA$1,"")</f>
        <v/>
      </c>
      <c r="AB33" s="39" t="str">
        <f>IF('Options supported'!Y33=2,AB$1,"")</f>
        <v/>
      </c>
      <c r="AC33" s="39" t="str">
        <f>IF('Options supported'!Z33=2,AC$1,"")</f>
        <v/>
      </c>
      <c r="AD33" s="39" t="str">
        <f>IF('Options supported'!AA33=2,AD$1,"")</f>
        <v/>
      </c>
      <c r="AE33" s="39" t="str">
        <f>IF('Options supported'!AB33=2,AE$1,"")</f>
        <v/>
      </c>
      <c r="AF33" s="39" t="str">
        <f>IF('Options supported'!AC33=2,AF$1,"")</f>
        <v/>
      </c>
      <c r="AG33" s="39" t="str">
        <f>IF('Options supported'!AD33=2,AG$1,"")</f>
        <v/>
      </c>
      <c r="AH33" s="39" t="str">
        <f>IF('Options supported'!AE33=2,AH$1,"")</f>
        <v/>
      </c>
      <c r="AI33" s="39" t="str">
        <f>IF('Options supported'!AF33=2,AI$1,"")</f>
        <v/>
      </c>
      <c r="AJ33" s="39" t="str">
        <f>IF('Options supported'!AG33=2,AJ$1,"")</f>
        <v/>
      </c>
      <c r="AK33" s="39" t="str">
        <f>IF('Options supported'!AH33=2,AK$1,"")</f>
        <v/>
      </c>
      <c r="AL33" s="39" t="str">
        <f>IF('Options supported'!AI33=2,AL$1,"")</f>
        <v/>
      </c>
      <c r="AM33" s="40"/>
      <c r="AN33" s="39" t="str">
        <f>IF('Options supported'!D33=1,G$1,"")</f>
        <v/>
      </c>
      <c r="AO33" s="39" t="str">
        <f>IF('Options supported'!E33=1,H$1,"")</f>
        <v>Aurora</v>
      </c>
      <c r="AP33" s="39" t="str">
        <f>IF('Options supported'!F33=1,I$1,"")</f>
        <v/>
      </c>
      <c r="AQ33" s="39" t="str">
        <f>IF('Options supported'!G33=1,J$1,"")</f>
        <v/>
      </c>
      <c r="AR33" s="39" t="str">
        <f>IF('Options supported'!H33=1,K$1,"")</f>
        <v/>
      </c>
      <c r="AS33" s="39" t="str">
        <f>IF('Options supported'!I33=1,L$1,"")</f>
        <v/>
      </c>
      <c r="AT33" s="39" t="str">
        <f>IF('Options supported'!J33=1,M$1,"")</f>
        <v/>
      </c>
      <c r="AU33" s="39" t="str">
        <f>IF('Options supported'!K33=1,N$1,"")</f>
        <v/>
      </c>
      <c r="AV33" s="39" t="str">
        <f>IF('Options supported'!L33=1,O$1,"")</f>
        <v/>
      </c>
      <c r="AW33" s="39" t="str">
        <f>IF('Options supported'!M33=1,P$1,"")</f>
        <v/>
      </c>
      <c r="AX33" s="39" t="str">
        <f>IF('Options supported'!N33=1,Q$1,"")</f>
        <v/>
      </c>
      <c r="AY33" s="39" t="str">
        <f>IF('Options supported'!O33=1,R$1,"")</f>
        <v/>
      </c>
      <c r="AZ33" s="39" t="str">
        <f>IF('Options supported'!P33=1,S$1,"")</f>
        <v/>
      </c>
      <c r="BA33" s="39" t="str">
        <f>IF('Options supported'!Q33=1,T$1,"")</f>
        <v>Genesis</v>
      </c>
      <c r="BB33" s="39" t="str">
        <f>IF('Options supported'!R33=1,U$1,"")</f>
        <v/>
      </c>
      <c r="BC33" s="39" t="str">
        <f>IF('Options supported'!S33=1,V$1,"")</f>
        <v/>
      </c>
      <c r="BD33" s="39" t="str">
        <f>IF('Options supported'!T33=1,W$1,"")</f>
        <v/>
      </c>
      <c r="BE33" s="39" t="str">
        <f>IF('Options supported'!U33=1,X$1,"")</f>
        <v/>
      </c>
      <c r="BF33" s="39" t="str">
        <f>IF('Options supported'!V33=1,Y$1,"")</f>
        <v/>
      </c>
      <c r="BG33" s="39" t="str">
        <f>IF('Options supported'!W33=1,Z$1,"")</f>
        <v>Meridian</v>
      </c>
      <c r="BH33" s="39" t="str">
        <f>IF('Options supported'!X33=1,AA$1,"")</f>
        <v/>
      </c>
      <c r="BI33" s="39" t="str">
        <f>IF('Options supported'!Y33=1,AB$1,"")</f>
        <v/>
      </c>
      <c r="BJ33" s="39" t="str">
        <f>IF('Options supported'!Z33=1,AC$1,"")</f>
        <v/>
      </c>
      <c r="BK33" s="39" t="str">
        <f>IF('Options supported'!AA33=1,AD$1,"")</f>
        <v/>
      </c>
      <c r="BL33" s="39" t="str">
        <f>IF('Options supported'!AB33=1,AE$1,"")</f>
        <v/>
      </c>
      <c r="BM33" s="39" t="str">
        <f>IF('Options supported'!AC33=1,AF$1,"")</f>
        <v/>
      </c>
      <c r="BN33" s="39" t="str">
        <f>IF('Options supported'!AD33=1,AG$1,"")</f>
        <v/>
      </c>
      <c r="BO33" s="39" t="str">
        <f>IF('Options supported'!AE33=1,AH$1,"")</f>
        <v/>
      </c>
      <c r="BP33" s="39" t="str">
        <f>IF('Options supported'!AF33=1,AI$1,"")</f>
        <v>SolarZero</v>
      </c>
      <c r="BQ33" s="39" t="str">
        <f>IF('Options supported'!AG33=1,AJ$1,"")</f>
        <v/>
      </c>
      <c r="BR33" s="39" t="str">
        <f>IF('Options supported'!AH33=1,AK$1,"")</f>
        <v/>
      </c>
      <c r="BS33" s="39" t="str">
        <f>IF('Options supported'!AI33=1,AL$1,"")</f>
        <v>WEL</v>
      </c>
      <c r="BT33" s="40"/>
      <c r="BU33" t="str">
        <f>IF('Options supported'!D33=-1,G$1,"")</f>
        <v/>
      </c>
      <c r="BV33" t="str">
        <f>IF('Options supported'!E33=-1,H$1,"")</f>
        <v/>
      </c>
      <c r="BW33" t="str">
        <f>IF('Options supported'!F33=-1,I$1,"")</f>
        <v/>
      </c>
      <c r="BX33" t="str">
        <f>IF('Options supported'!G33=-1,J$1,"")</f>
        <v/>
      </c>
      <c r="BY33" t="str">
        <f>IF('Options supported'!H33=-1,K$1,"")</f>
        <v>Contact</v>
      </c>
      <c r="BZ33" t="str">
        <f>IF('Options supported'!I33=-1,L$1,"")</f>
        <v/>
      </c>
      <c r="CA33" t="str">
        <f>IF('Options supported'!J33=-1,M$1,"")</f>
        <v>Enel X</v>
      </c>
      <c r="CB33" t="str">
        <f>IF('Options supported'!K33=-1,N$1,"")</f>
        <v/>
      </c>
      <c r="CC33" t="str">
        <f>IF('Options supported'!L33=-1,O$1,"")</f>
        <v/>
      </c>
      <c r="CD33" t="str">
        <f>IF('Options supported'!M33=-1,P$1,"")</f>
        <v/>
      </c>
      <c r="CE33" t="str">
        <f>IF('Options supported'!N33=-1,Q$1,"")</f>
        <v/>
      </c>
      <c r="CF33" t="str">
        <f>IF('Options supported'!O33=-1,R$1,"")</f>
        <v/>
      </c>
      <c r="CG33" t="str">
        <f>IF('Options supported'!P33=-1,S$1,"")</f>
        <v/>
      </c>
      <c r="CH33" t="str">
        <f>IF('Options supported'!Q33=-1,T$1,"")</f>
        <v/>
      </c>
      <c r="CI33" t="str">
        <f>IF('Options supported'!R33=-1,U$1,"")</f>
        <v/>
      </c>
      <c r="CJ33" t="str">
        <f>IF('Options supported'!S33=-1,V$1,"")</f>
        <v/>
      </c>
      <c r="CK33" t="str">
        <f>IF('Options supported'!T33=-1,W$1,"")</f>
        <v/>
      </c>
      <c r="CL33" t="str">
        <f>IF('Options supported'!U33=-1,X$1,"")</f>
        <v/>
      </c>
      <c r="CM33" t="str">
        <f>IF('Options supported'!V33=-1,Y$1,"")</f>
        <v/>
      </c>
      <c r="CN33" t="str">
        <f>IF('Options supported'!W33=-1,Z$1,"")</f>
        <v/>
      </c>
      <c r="CO33" t="str">
        <f>IF('Options supported'!X33=-1,AA$1,"")</f>
        <v/>
      </c>
      <c r="CP33" t="str">
        <f>IF('Options supported'!Y33=-1,AB$1,"")</f>
        <v/>
      </c>
      <c r="CQ33" t="str">
        <f>IF('Options supported'!Z33=-1,AC$1,"")</f>
        <v/>
      </c>
      <c r="CR33" t="str">
        <f>IF('Options supported'!AA33=-1,AD$1,"")</f>
        <v/>
      </c>
      <c r="CS33" t="str">
        <f>IF('Options supported'!AB33=-1,AE$1,"")</f>
        <v/>
      </c>
      <c r="CT33" t="str">
        <f>IF('Options supported'!AC33=-1,AF$1,"")</f>
        <v/>
      </c>
      <c r="CU33" t="str">
        <f>IF('Options supported'!AD33=-1,AG$1,"")</f>
        <v/>
      </c>
      <c r="CV33" t="str">
        <f>IF('Options supported'!AE33=-1,AH$1,"")</f>
        <v/>
      </c>
      <c r="CW33" t="str">
        <f>IF('Options supported'!AF33=-1,AI$1,"")</f>
        <v/>
      </c>
      <c r="CX33" t="str">
        <f>IF('Options supported'!AG33=-1,AJ$1,"")</f>
        <v>Transpower</v>
      </c>
      <c r="CY33" t="str">
        <f>IF('Options supported'!AH33=-1,AK$1,"")</f>
        <v/>
      </c>
      <c r="CZ33" t="str">
        <f>IF('Options supported'!AI33=-1,AL$1,"")</f>
        <v/>
      </c>
    </row>
    <row r="34" spans="1:104" ht="24" x14ac:dyDescent="0.45">
      <c r="A34" s="39" t="s">
        <v>81</v>
      </c>
      <c r="B34" s="2" t="s">
        <v>82</v>
      </c>
      <c r="C34" s="48">
        <v>2</v>
      </c>
      <c r="D34" s="2" t="str">
        <f t="shared" si="0"/>
        <v>Enel X, Energy Resources Aotearoa, Genesis, Mercury, Meridian, Neil Walbran, Nova, Orion, Vector</v>
      </c>
      <c r="E34" s="2" t="str">
        <f t="shared" si="1"/>
        <v/>
      </c>
      <c r="F34" s="2" t="str">
        <f t="shared" si="2"/>
        <v>Contact, MEUG</v>
      </c>
      <c r="G34" s="39" t="str">
        <f>IF('Options supported'!D34=2,G$1,"")</f>
        <v/>
      </c>
      <c r="H34" s="39" t="str">
        <f>IF('Options supported'!E34=2,H$1,"")</f>
        <v/>
      </c>
      <c r="I34" s="39" t="str">
        <f>IF('Options supported'!F34=2,I$1,"")</f>
        <v/>
      </c>
      <c r="J34" s="39" t="str">
        <f>IF('Options supported'!G34=2,J$1,"")</f>
        <v/>
      </c>
      <c r="K34" s="39" t="str">
        <f>IF('Options supported'!H34=2,K$1,"")</f>
        <v/>
      </c>
      <c r="L34" s="39" t="str">
        <f>IF('Options supported'!I34=2,L$1,"")</f>
        <v/>
      </c>
      <c r="M34" s="39" t="str">
        <f>IF('Options supported'!J34=2,M$1,"")</f>
        <v>Enel X</v>
      </c>
      <c r="N34" s="39" t="str">
        <f>IF('Options supported'!K34=2,N$1,"")</f>
        <v>Energy Resources Aotearoa</v>
      </c>
      <c r="O34" s="39" t="str">
        <f>IF('Options supported'!L34=2,O$1,"")</f>
        <v/>
      </c>
      <c r="P34" s="39" t="str">
        <f>IF('Options supported'!M34=2,P$1,"")</f>
        <v/>
      </c>
      <c r="Q34" s="39" t="str">
        <f>IF('Options supported'!N34=2,Q$1,"")</f>
        <v/>
      </c>
      <c r="R34" s="39" t="str">
        <f>IF('Options supported'!O34=2,R$1,"")</f>
        <v/>
      </c>
      <c r="S34" s="39" t="str">
        <f>IF('Options supported'!P34=2,S$1,"")</f>
        <v/>
      </c>
      <c r="T34" s="39" t="str">
        <f>IF('Options supported'!Q34=2,T$1,"")</f>
        <v>Genesis</v>
      </c>
      <c r="U34" s="39" t="str">
        <f>IF('Options supported'!R34=2,U$1,"")</f>
        <v/>
      </c>
      <c r="V34" s="39" t="str">
        <f>IF('Options supported'!S34=2,V$1,"")</f>
        <v/>
      </c>
      <c r="W34" s="39" t="str">
        <f>IF('Options supported'!T34=2,W$1,"")</f>
        <v/>
      </c>
      <c r="X34" s="39" t="str">
        <f>IF('Options supported'!U34=2,X$1,"")</f>
        <v/>
      </c>
      <c r="Y34" s="39" t="str">
        <f>IF('Options supported'!V34=2,Y$1,"")</f>
        <v>Mercury</v>
      </c>
      <c r="Z34" s="39" t="str">
        <f>IF('Options supported'!W34=2,Z$1,"")</f>
        <v>Meridian</v>
      </c>
      <c r="AA34" s="39" t="str">
        <f>IF('Options supported'!X34=2,AA$1,"")</f>
        <v/>
      </c>
      <c r="AB34" s="39" t="str">
        <f>IF('Options supported'!Y34=2,AB$1,"")</f>
        <v>Neil Walbran</v>
      </c>
      <c r="AC34" s="39" t="str">
        <f>IF('Options supported'!Z34=2,AC$1,"")</f>
        <v>Nova</v>
      </c>
      <c r="AD34" s="39" t="str">
        <f>IF('Options supported'!AA34=2,AD$1,"")</f>
        <v/>
      </c>
      <c r="AE34" s="39" t="str">
        <f>IF('Options supported'!AB34=2,AE$1,"")</f>
        <v/>
      </c>
      <c r="AF34" s="39" t="str">
        <f>IF('Options supported'!AC34=2,AF$1,"")</f>
        <v/>
      </c>
      <c r="AG34" s="39" t="str">
        <f>IF('Options supported'!AD34=2,AG$1,"")</f>
        <v/>
      </c>
      <c r="AH34" s="39" t="str">
        <f>IF('Options supported'!AE34=2,AH$1,"")</f>
        <v>Orion</v>
      </c>
      <c r="AI34" s="39" t="str">
        <f>IF('Options supported'!AF34=2,AI$1,"")</f>
        <v/>
      </c>
      <c r="AJ34" s="39" t="str">
        <f>IF('Options supported'!AG34=2,AJ$1,"")</f>
        <v/>
      </c>
      <c r="AK34" s="39" t="str">
        <f>IF('Options supported'!AH34=2,AK$1,"")</f>
        <v>Vector</v>
      </c>
      <c r="AL34" s="39" t="str">
        <f>IF('Options supported'!AI34=2,AL$1,"")</f>
        <v/>
      </c>
      <c r="AM34" s="40"/>
      <c r="AN34" s="39" t="str">
        <f>IF('Options supported'!D34=1,G$1,"")</f>
        <v/>
      </c>
      <c r="AO34" s="39" t="str">
        <f>IF('Options supported'!E34=1,H$1,"")</f>
        <v/>
      </c>
      <c r="AP34" s="39" t="str">
        <f>IF('Options supported'!F34=1,I$1,"")</f>
        <v/>
      </c>
      <c r="AQ34" s="39" t="str">
        <f>IF('Options supported'!G34=1,J$1,"")</f>
        <v/>
      </c>
      <c r="AR34" s="39" t="str">
        <f>IF('Options supported'!H34=1,K$1,"")</f>
        <v/>
      </c>
      <c r="AS34" s="39" t="str">
        <f>IF('Options supported'!I34=1,L$1,"")</f>
        <v/>
      </c>
      <c r="AT34" s="39" t="str">
        <f>IF('Options supported'!J34=1,M$1,"")</f>
        <v/>
      </c>
      <c r="AU34" s="39" t="str">
        <f>IF('Options supported'!K34=1,N$1,"")</f>
        <v/>
      </c>
      <c r="AV34" s="39" t="str">
        <f>IF('Options supported'!L34=1,O$1,"")</f>
        <v/>
      </c>
      <c r="AW34" s="39" t="str">
        <f>IF('Options supported'!M34=1,P$1,"")</f>
        <v/>
      </c>
      <c r="AX34" s="39" t="str">
        <f>IF('Options supported'!N34=1,Q$1,"")</f>
        <v/>
      </c>
      <c r="AY34" s="39" t="str">
        <f>IF('Options supported'!O34=1,R$1,"")</f>
        <v/>
      </c>
      <c r="AZ34" s="39" t="str">
        <f>IF('Options supported'!P34=1,S$1,"")</f>
        <v/>
      </c>
      <c r="BA34" s="39" t="str">
        <f>IF('Options supported'!Q34=1,T$1,"")</f>
        <v/>
      </c>
      <c r="BB34" s="39" t="str">
        <f>IF('Options supported'!R34=1,U$1,"")</f>
        <v/>
      </c>
      <c r="BC34" s="39" t="str">
        <f>IF('Options supported'!S34=1,V$1,"")</f>
        <v/>
      </c>
      <c r="BD34" s="39" t="str">
        <f>IF('Options supported'!T34=1,W$1,"")</f>
        <v/>
      </c>
      <c r="BE34" s="39" t="str">
        <f>IF('Options supported'!U34=1,X$1,"")</f>
        <v/>
      </c>
      <c r="BF34" s="39" t="str">
        <f>IF('Options supported'!V34=1,Y$1,"")</f>
        <v/>
      </c>
      <c r="BG34" s="39" t="str">
        <f>IF('Options supported'!W34=1,Z$1,"")</f>
        <v/>
      </c>
      <c r="BH34" s="39" t="str">
        <f>IF('Options supported'!X34=1,AA$1,"")</f>
        <v/>
      </c>
      <c r="BI34" s="39" t="str">
        <f>IF('Options supported'!Y34=1,AB$1,"")</f>
        <v/>
      </c>
      <c r="BJ34" s="39" t="str">
        <f>IF('Options supported'!Z34=1,AC$1,"")</f>
        <v/>
      </c>
      <c r="BK34" s="39" t="str">
        <f>IF('Options supported'!AA34=1,AD$1,"")</f>
        <v/>
      </c>
      <c r="BL34" s="39" t="str">
        <f>IF('Options supported'!AB34=1,AE$1,"")</f>
        <v/>
      </c>
      <c r="BM34" s="39" t="str">
        <f>IF('Options supported'!AC34=1,AF$1,"")</f>
        <v/>
      </c>
      <c r="BN34" s="39" t="str">
        <f>IF('Options supported'!AD34=1,AG$1,"")</f>
        <v/>
      </c>
      <c r="BO34" s="39" t="str">
        <f>IF('Options supported'!AE34=1,AH$1,"")</f>
        <v/>
      </c>
      <c r="BP34" s="39" t="str">
        <f>IF('Options supported'!AF34=1,AI$1,"")</f>
        <v/>
      </c>
      <c r="BQ34" s="39" t="str">
        <f>IF('Options supported'!AG34=1,AJ$1,"")</f>
        <v/>
      </c>
      <c r="BR34" s="39" t="str">
        <f>IF('Options supported'!AH34=1,AK$1,"")</f>
        <v/>
      </c>
      <c r="BS34" s="39" t="str">
        <f>IF('Options supported'!AI34=1,AL$1,"")</f>
        <v/>
      </c>
      <c r="BT34" s="40"/>
      <c r="BU34" t="str">
        <f>IF('Options supported'!D34=-1,G$1,"")</f>
        <v/>
      </c>
      <c r="BV34" t="str">
        <f>IF('Options supported'!E34=-1,H$1,"")</f>
        <v/>
      </c>
      <c r="BW34" t="str">
        <f>IF('Options supported'!F34=-1,I$1,"")</f>
        <v/>
      </c>
      <c r="BX34" t="str">
        <f>IF('Options supported'!G34=-1,J$1,"")</f>
        <v/>
      </c>
      <c r="BY34" t="str">
        <f>IF('Options supported'!H34=-1,K$1,"")</f>
        <v>Contact</v>
      </c>
      <c r="BZ34" t="str">
        <f>IF('Options supported'!I34=-1,L$1,"")</f>
        <v/>
      </c>
      <c r="CA34" t="str">
        <f>IF('Options supported'!J34=-1,M$1,"")</f>
        <v/>
      </c>
      <c r="CB34" t="str">
        <f>IF('Options supported'!K34=-1,N$1,"")</f>
        <v/>
      </c>
      <c r="CC34" t="str">
        <f>IF('Options supported'!L34=-1,O$1,"")</f>
        <v/>
      </c>
      <c r="CD34" t="str">
        <f>IF('Options supported'!M34=-1,P$1,"")</f>
        <v/>
      </c>
      <c r="CE34" t="str">
        <f>IF('Options supported'!N34=-1,Q$1,"")</f>
        <v/>
      </c>
      <c r="CF34" t="str">
        <f>IF('Options supported'!O34=-1,R$1,"")</f>
        <v/>
      </c>
      <c r="CG34" t="str">
        <f>IF('Options supported'!P34=-1,S$1,"")</f>
        <v/>
      </c>
      <c r="CH34" t="str">
        <f>IF('Options supported'!Q34=-1,T$1,"")</f>
        <v/>
      </c>
      <c r="CI34" t="str">
        <f>IF('Options supported'!R34=-1,U$1,"")</f>
        <v/>
      </c>
      <c r="CJ34" t="str">
        <f>IF('Options supported'!S34=-1,V$1,"")</f>
        <v/>
      </c>
      <c r="CK34" t="str">
        <f>IF('Options supported'!T34=-1,W$1,"")</f>
        <v/>
      </c>
      <c r="CL34" t="str">
        <f>IF('Options supported'!U34=-1,X$1,"")</f>
        <v/>
      </c>
      <c r="CM34" t="str">
        <f>IF('Options supported'!V34=-1,Y$1,"")</f>
        <v/>
      </c>
      <c r="CN34" t="str">
        <f>IF('Options supported'!W34=-1,Z$1,"")</f>
        <v/>
      </c>
      <c r="CO34" t="str">
        <f>IF('Options supported'!X34=-1,AA$1,"")</f>
        <v>MEUG</v>
      </c>
      <c r="CP34" t="str">
        <f>IF('Options supported'!Y34=-1,AB$1,"")</f>
        <v/>
      </c>
      <c r="CQ34" t="str">
        <f>IF('Options supported'!Z34=-1,AC$1,"")</f>
        <v/>
      </c>
      <c r="CR34" t="str">
        <f>IF('Options supported'!AA34=-1,AD$1,"")</f>
        <v/>
      </c>
      <c r="CS34" t="str">
        <f>IF('Options supported'!AB34=-1,AE$1,"")</f>
        <v/>
      </c>
      <c r="CT34" t="str">
        <f>IF('Options supported'!AC34=-1,AF$1,"")</f>
        <v/>
      </c>
      <c r="CU34" t="str">
        <f>IF('Options supported'!AD34=-1,AG$1,"")</f>
        <v/>
      </c>
      <c r="CV34" t="str">
        <f>IF('Options supported'!AE34=-1,AH$1,"")</f>
        <v/>
      </c>
      <c r="CW34" t="str">
        <f>IF('Options supported'!AF34=-1,AI$1,"")</f>
        <v/>
      </c>
      <c r="CX34" t="str">
        <f>IF('Options supported'!AG34=-1,AJ$1,"")</f>
        <v/>
      </c>
      <c r="CY34" t="str">
        <f>IF('Options supported'!AH34=-1,AK$1,"")</f>
        <v/>
      </c>
      <c r="CZ34" t="str">
        <f>IF('Options supported'!AI34=-1,AL$1,"")</f>
        <v/>
      </c>
    </row>
    <row r="35" spans="1:104" s="4" customFormat="1" ht="35.65" x14ac:dyDescent="0.45">
      <c r="A35" s="41" t="s">
        <v>83</v>
      </c>
      <c r="B35" s="54" t="s">
        <v>84</v>
      </c>
      <c r="C35" s="51">
        <v>2</v>
      </c>
      <c r="D35" s="54" t="str">
        <f t="shared" si="0"/>
        <v>Enel X, Energy Resources Aotearoa, Flick, Genesis, Haast &amp; indep. Retailers, Mercury, Meridian, Neil Walbran, Nova, Orion, SolarZero, Vector</v>
      </c>
      <c r="E35" s="54" t="str">
        <f t="shared" si="1"/>
        <v/>
      </c>
      <c r="F35" s="54" t="str">
        <f t="shared" si="2"/>
        <v>Contact, MEUG</v>
      </c>
      <c r="G35" s="41" t="str">
        <f>IF('Options supported'!D35=2,G$1,"")</f>
        <v/>
      </c>
      <c r="H35" s="41" t="str">
        <f>IF('Options supported'!E35=2,H$1,"")</f>
        <v/>
      </c>
      <c r="I35" s="41" t="str">
        <f>IF('Options supported'!F35=2,I$1,"")</f>
        <v/>
      </c>
      <c r="J35" s="41" t="str">
        <f>IF('Options supported'!G35=2,J$1,"")</f>
        <v/>
      </c>
      <c r="K35" s="41" t="str">
        <f>IF('Options supported'!H35=2,K$1,"")</f>
        <v/>
      </c>
      <c r="L35" s="41" t="str">
        <f>IF('Options supported'!I35=2,L$1,"")</f>
        <v/>
      </c>
      <c r="M35" s="41" t="str">
        <f>IF('Options supported'!J35=2,M$1,"")</f>
        <v>Enel X</v>
      </c>
      <c r="N35" s="41" t="str">
        <f>IF('Options supported'!K35=2,N$1,"")</f>
        <v>Energy Resources Aotearoa</v>
      </c>
      <c r="O35" s="41" t="str">
        <f>IF('Options supported'!L35=2,O$1,"")</f>
        <v/>
      </c>
      <c r="P35" s="41" t="str">
        <f>IF('Options supported'!M35=2,P$1,"")</f>
        <v/>
      </c>
      <c r="Q35" s="41" t="str">
        <f>IF('Options supported'!N35=2,Q$1,"")</f>
        <v/>
      </c>
      <c r="R35" s="41" t="str">
        <f>IF('Options supported'!O35=2,R$1,"")</f>
        <v>Flick</v>
      </c>
      <c r="S35" s="41" t="str">
        <f>IF('Options supported'!P35=2,S$1,"")</f>
        <v/>
      </c>
      <c r="T35" s="41" t="str">
        <f>IF('Options supported'!Q35=2,T$1,"")</f>
        <v>Genesis</v>
      </c>
      <c r="U35" s="41" t="str">
        <f>IF('Options supported'!R35=2,U$1,"")</f>
        <v>Haast &amp; indep. Retailers</v>
      </c>
      <c r="V35" s="41" t="str">
        <f>IF('Options supported'!S35=2,V$1,"")</f>
        <v/>
      </c>
      <c r="W35" s="41" t="str">
        <f>IF('Options supported'!T35=2,W$1,"")</f>
        <v/>
      </c>
      <c r="X35" s="41" t="str">
        <f>IF('Options supported'!U35=2,X$1,"")</f>
        <v/>
      </c>
      <c r="Y35" s="41" t="str">
        <f>IF('Options supported'!V35=2,Y$1,"")</f>
        <v>Mercury</v>
      </c>
      <c r="Z35" s="41" t="str">
        <f>IF('Options supported'!W35=2,Z$1,"")</f>
        <v>Meridian</v>
      </c>
      <c r="AA35" s="41" t="str">
        <f>IF('Options supported'!X35=2,AA$1,"")</f>
        <v/>
      </c>
      <c r="AB35" s="41" t="str">
        <f>IF('Options supported'!Y35=2,AB$1,"")</f>
        <v>Neil Walbran</v>
      </c>
      <c r="AC35" s="41" t="str">
        <f>IF('Options supported'!Z35=2,AC$1,"")</f>
        <v>Nova</v>
      </c>
      <c r="AD35" s="41" t="str">
        <f>IF('Options supported'!AA35=2,AD$1,"")</f>
        <v/>
      </c>
      <c r="AE35" s="41" t="str">
        <f>IF('Options supported'!AB35=2,AE$1,"")</f>
        <v/>
      </c>
      <c r="AF35" s="41" t="str">
        <f>IF('Options supported'!AC35=2,AF$1,"")</f>
        <v/>
      </c>
      <c r="AG35" s="41" t="str">
        <f>IF('Options supported'!AD35=2,AG$1,"")</f>
        <v/>
      </c>
      <c r="AH35" s="41" t="str">
        <f>IF('Options supported'!AE35=2,AH$1,"")</f>
        <v>Orion</v>
      </c>
      <c r="AI35" s="41" t="str">
        <f>IF('Options supported'!AF35=2,AI$1,"")</f>
        <v>SolarZero</v>
      </c>
      <c r="AJ35" s="41" t="str">
        <f>IF('Options supported'!AG35=2,AJ$1,"")</f>
        <v/>
      </c>
      <c r="AK35" s="41" t="str">
        <f>IF('Options supported'!AH35=2,AK$1,"")</f>
        <v>Vector</v>
      </c>
      <c r="AL35" s="41" t="str">
        <f>IF('Options supported'!AI35=2,AL$1,"")</f>
        <v/>
      </c>
      <c r="AM35" s="42"/>
      <c r="AN35" s="41" t="str">
        <f>IF('Options supported'!D35=1,G$1,"")</f>
        <v/>
      </c>
      <c r="AO35" s="41" t="str">
        <f>IF('Options supported'!E35=1,H$1,"")</f>
        <v/>
      </c>
      <c r="AP35" s="41" t="str">
        <f>IF('Options supported'!F35=1,I$1,"")</f>
        <v/>
      </c>
      <c r="AQ35" s="41" t="str">
        <f>IF('Options supported'!G35=1,J$1,"")</f>
        <v/>
      </c>
      <c r="AR35" s="41" t="str">
        <f>IF('Options supported'!H35=1,K$1,"")</f>
        <v/>
      </c>
      <c r="AS35" s="41" t="str">
        <f>IF('Options supported'!I35=1,L$1,"")</f>
        <v/>
      </c>
      <c r="AT35" s="41" t="str">
        <f>IF('Options supported'!J35=1,M$1,"")</f>
        <v/>
      </c>
      <c r="AU35" s="41" t="str">
        <f>IF('Options supported'!K35=1,N$1,"")</f>
        <v/>
      </c>
      <c r="AV35" s="41" t="str">
        <f>IF('Options supported'!L35=1,O$1,"")</f>
        <v/>
      </c>
      <c r="AW35" s="41" t="str">
        <f>IF('Options supported'!M35=1,P$1,"")</f>
        <v/>
      </c>
      <c r="AX35" s="41" t="str">
        <f>IF('Options supported'!N35=1,Q$1,"")</f>
        <v/>
      </c>
      <c r="AY35" s="41" t="str">
        <f>IF('Options supported'!O35=1,R$1,"")</f>
        <v/>
      </c>
      <c r="AZ35" s="41" t="str">
        <f>IF('Options supported'!P35=1,S$1,"")</f>
        <v/>
      </c>
      <c r="BA35" s="41" t="str">
        <f>IF('Options supported'!Q35=1,T$1,"")</f>
        <v/>
      </c>
      <c r="BB35" s="41" t="str">
        <f>IF('Options supported'!R35=1,U$1,"")</f>
        <v/>
      </c>
      <c r="BC35" s="41" t="str">
        <f>IF('Options supported'!S35=1,V$1,"")</f>
        <v/>
      </c>
      <c r="BD35" s="41" t="str">
        <f>IF('Options supported'!T35=1,W$1,"")</f>
        <v/>
      </c>
      <c r="BE35" s="41" t="str">
        <f>IF('Options supported'!U35=1,X$1,"")</f>
        <v/>
      </c>
      <c r="BF35" s="41" t="str">
        <f>IF('Options supported'!V35=1,Y$1,"")</f>
        <v/>
      </c>
      <c r="BG35" s="41" t="str">
        <f>IF('Options supported'!W35=1,Z$1,"")</f>
        <v/>
      </c>
      <c r="BH35" s="41" t="str">
        <f>IF('Options supported'!X35=1,AA$1,"")</f>
        <v/>
      </c>
      <c r="BI35" s="41" t="str">
        <f>IF('Options supported'!Y35=1,AB$1,"")</f>
        <v/>
      </c>
      <c r="BJ35" s="41" t="str">
        <f>IF('Options supported'!Z35=1,AC$1,"")</f>
        <v/>
      </c>
      <c r="BK35" s="41" t="str">
        <f>IF('Options supported'!AA35=1,AD$1,"")</f>
        <v/>
      </c>
      <c r="BL35" s="41" t="str">
        <f>IF('Options supported'!AB35=1,AE$1,"")</f>
        <v/>
      </c>
      <c r="BM35" s="41" t="str">
        <f>IF('Options supported'!AC35=1,AF$1,"")</f>
        <v/>
      </c>
      <c r="BN35" s="41" t="str">
        <f>IF('Options supported'!AD35=1,AG$1,"")</f>
        <v/>
      </c>
      <c r="BO35" s="41" t="str">
        <f>IF('Options supported'!AE35=1,AH$1,"")</f>
        <v/>
      </c>
      <c r="BP35" s="41" t="str">
        <f>IF('Options supported'!AF35=1,AI$1,"")</f>
        <v/>
      </c>
      <c r="BQ35" s="41" t="str">
        <f>IF('Options supported'!AG35=1,AJ$1,"")</f>
        <v/>
      </c>
      <c r="BR35" s="41" t="str">
        <f>IF('Options supported'!AH35=1,AK$1,"")</f>
        <v/>
      </c>
      <c r="BS35" s="41" t="str">
        <f>IF('Options supported'!AI35=1,AL$1,"")</f>
        <v/>
      </c>
      <c r="BT35" s="42"/>
      <c r="BU35" s="4" t="str">
        <f>IF('Options supported'!D35=-1,G$1,"")</f>
        <v/>
      </c>
      <c r="BV35" s="4" t="str">
        <f>IF('Options supported'!E35=-1,H$1,"")</f>
        <v/>
      </c>
      <c r="BW35" s="4" t="str">
        <f>IF('Options supported'!F35=-1,I$1,"")</f>
        <v/>
      </c>
      <c r="BX35" s="4" t="str">
        <f>IF('Options supported'!G35=-1,J$1,"")</f>
        <v/>
      </c>
      <c r="BY35" s="4" t="str">
        <f>IF('Options supported'!H35=-1,K$1,"")</f>
        <v>Contact</v>
      </c>
      <c r="BZ35" s="4" t="str">
        <f>IF('Options supported'!I35=-1,L$1,"")</f>
        <v/>
      </c>
      <c r="CA35" s="4" t="str">
        <f>IF('Options supported'!J35=-1,M$1,"")</f>
        <v/>
      </c>
      <c r="CB35" s="4" t="str">
        <f>IF('Options supported'!K35=-1,N$1,"")</f>
        <v/>
      </c>
      <c r="CC35" s="4" t="str">
        <f>IF('Options supported'!L35=-1,O$1,"")</f>
        <v/>
      </c>
      <c r="CD35" s="4" t="str">
        <f>IF('Options supported'!M35=-1,P$1,"")</f>
        <v/>
      </c>
      <c r="CE35" s="4" t="str">
        <f>IF('Options supported'!N35=-1,Q$1,"")</f>
        <v/>
      </c>
      <c r="CF35" s="4" t="str">
        <f>IF('Options supported'!O35=-1,R$1,"")</f>
        <v/>
      </c>
      <c r="CG35" s="4" t="str">
        <f>IF('Options supported'!P35=-1,S$1,"")</f>
        <v/>
      </c>
      <c r="CH35" s="4" t="str">
        <f>IF('Options supported'!Q35=-1,T$1,"")</f>
        <v/>
      </c>
      <c r="CI35" s="4" t="str">
        <f>IF('Options supported'!R35=-1,U$1,"")</f>
        <v/>
      </c>
      <c r="CJ35" s="4" t="str">
        <f>IF('Options supported'!S35=-1,V$1,"")</f>
        <v/>
      </c>
      <c r="CK35" s="4" t="str">
        <f>IF('Options supported'!T35=-1,W$1,"")</f>
        <v/>
      </c>
      <c r="CL35" s="4" t="str">
        <f>IF('Options supported'!U35=-1,X$1,"")</f>
        <v/>
      </c>
      <c r="CM35" s="4" t="str">
        <f>IF('Options supported'!V35=-1,Y$1,"")</f>
        <v/>
      </c>
      <c r="CN35" s="4" t="str">
        <f>IF('Options supported'!W35=-1,Z$1,"")</f>
        <v/>
      </c>
      <c r="CO35" s="4" t="str">
        <f>IF('Options supported'!X35=-1,AA$1,"")</f>
        <v>MEUG</v>
      </c>
      <c r="CP35" s="4" t="str">
        <f>IF('Options supported'!Y35=-1,AB$1,"")</f>
        <v/>
      </c>
      <c r="CQ35" s="4" t="str">
        <f>IF('Options supported'!Z35=-1,AC$1,"")</f>
        <v/>
      </c>
      <c r="CR35" s="4" t="str">
        <f>IF('Options supported'!AA35=-1,AD$1,"")</f>
        <v/>
      </c>
      <c r="CS35" s="4" t="str">
        <f>IF('Options supported'!AB35=-1,AE$1,"")</f>
        <v/>
      </c>
      <c r="CT35" s="4" t="str">
        <f>IF('Options supported'!AC35=-1,AF$1,"")</f>
        <v/>
      </c>
      <c r="CU35" s="4" t="str">
        <f>IF('Options supported'!AD35=-1,AG$1,"")</f>
        <v/>
      </c>
      <c r="CV35" s="4" t="str">
        <f>IF('Options supported'!AE35=-1,AH$1,"")</f>
        <v/>
      </c>
      <c r="CW35" s="4" t="str">
        <f>IF('Options supported'!AF35=-1,AI$1,"")</f>
        <v/>
      </c>
      <c r="CX35" s="4" t="str">
        <f>IF('Options supported'!AG35=-1,AJ$1,"")</f>
        <v/>
      </c>
      <c r="CY35" s="4" t="str">
        <f>IF('Options supported'!AH35=-1,AK$1,"")</f>
        <v/>
      </c>
      <c r="CZ35" s="4" t="str">
        <f>IF('Options supported'!AI35=-1,AL$1,"")</f>
        <v/>
      </c>
    </row>
    <row r="36" spans="1:104" s="43" customFormat="1" ht="24" x14ac:dyDescent="0.45">
      <c r="A36" s="44" t="s">
        <v>85</v>
      </c>
      <c r="B36" s="55" t="s">
        <v>86</v>
      </c>
      <c r="C36" s="52">
        <v>2</v>
      </c>
      <c r="D36" s="55" t="str">
        <f t="shared" si="0"/>
        <v>Electra, ERANZ, Genesis, Mercury, Meridian, NZWEA, Transpower, Vector</v>
      </c>
      <c r="E36" s="55" t="str">
        <f t="shared" si="1"/>
        <v>MEUG</v>
      </c>
      <c r="F36" s="55" t="str">
        <f t="shared" si="2"/>
        <v/>
      </c>
      <c r="G36" s="44" t="str">
        <f>IF('Options supported'!D36=2,G$1,"")</f>
        <v/>
      </c>
      <c r="H36" s="44" t="str">
        <f>IF('Options supported'!E36=2,H$1,"")</f>
        <v/>
      </c>
      <c r="I36" s="44" t="str">
        <f>IF('Options supported'!F36=2,I$1,"")</f>
        <v/>
      </c>
      <c r="J36" s="44" t="str">
        <f>IF('Options supported'!G36=2,J$1,"")</f>
        <v/>
      </c>
      <c r="K36" s="44" t="str">
        <f>IF('Options supported'!H36=2,K$1,"")</f>
        <v/>
      </c>
      <c r="L36" s="44" t="str">
        <f>IF('Options supported'!I36=2,L$1,"")</f>
        <v>Electra</v>
      </c>
      <c r="M36" s="44" t="str">
        <f>IF('Options supported'!J36=2,M$1,"")</f>
        <v/>
      </c>
      <c r="N36" s="44" t="str">
        <f>IF('Options supported'!K36=2,N$1,"")</f>
        <v/>
      </c>
      <c r="O36" s="44" t="str">
        <f>IF('Options supported'!L36=2,O$1,"")</f>
        <v/>
      </c>
      <c r="P36" s="44" t="str">
        <f>IF('Options supported'!M36=2,P$1,"")</f>
        <v/>
      </c>
      <c r="Q36" s="44" t="str">
        <f>IF('Options supported'!N36=2,Q$1,"")</f>
        <v>ERANZ</v>
      </c>
      <c r="R36" s="44" t="str">
        <f>IF('Options supported'!O36=2,R$1,"")</f>
        <v/>
      </c>
      <c r="S36" s="44" t="str">
        <f>IF('Options supported'!P36=2,S$1,"")</f>
        <v/>
      </c>
      <c r="T36" s="44" t="str">
        <f>IF('Options supported'!Q36=2,T$1,"")</f>
        <v>Genesis</v>
      </c>
      <c r="U36" s="44" t="str">
        <f>IF('Options supported'!R36=2,U$1,"")</f>
        <v/>
      </c>
      <c r="V36" s="44" t="str">
        <f>IF('Options supported'!S36=2,V$1,"")</f>
        <v/>
      </c>
      <c r="W36" s="44" t="str">
        <f>IF('Options supported'!T36=2,W$1,"")</f>
        <v/>
      </c>
      <c r="X36" s="44" t="str">
        <f>IF('Options supported'!U36=2,X$1,"")</f>
        <v/>
      </c>
      <c r="Y36" s="44" t="str">
        <f>IF('Options supported'!V36=2,Y$1,"")</f>
        <v>Mercury</v>
      </c>
      <c r="Z36" s="44" t="str">
        <f>IF('Options supported'!W36=2,Z$1,"")</f>
        <v>Meridian</v>
      </c>
      <c r="AA36" s="44" t="str">
        <f>IF('Options supported'!X36=2,AA$1,"")</f>
        <v/>
      </c>
      <c r="AB36" s="44" t="str">
        <f>IF('Options supported'!Y36=2,AB$1,"")</f>
        <v/>
      </c>
      <c r="AC36" s="44" t="str">
        <f>IF('Options supported'!Z36=2,AC$1,"")</f>
        <v/>
      </c>
      <c r="AD36" s="44" t="str">
        <f>IF('Options supported'!AA36=2,AD$1,"")</f>
        <v/>
      </c>
      <c r="AE36" s="44" t="str">
        <f>IF('Options supported'!AB36=2,AE$1,"")</f>
        <v>NZWEA</v>
      </c>
      <c r="AF36" s="44" t="str">
        <f>IF('Options supported'!AC36=2,AF$1,"")</f>
        <v/>
      </c>
      <c r="AG36" s="44" t="str">
        <f>IF('Options supported'!AD36=2,AG$1,"")</f>
        <v/>
      </c>
      <c r="AH36" s="44" t="str">
        <f>IF('Options supported'!AE36=2,AH$1,"")</f>
        <v/>
      </c>
      <c r="AI36" s="44" t="str">
        <f>IF('Options supported'!AF36=2,AI$1,"")</f>
        <v/>
      </c>
      <c r="AJ36" s="44" t="str">
        <f>IF('Options supported'!AG36=2,AJ$1,"")</f>
        <v>Transpower</v>
      </c>
      <c r="AK36" s="44" t="str">
        <f>IF('Options supported'!AH36=2,AK$1,"")</f>
        <v>Vector</v>
      </c>
      <c r="AL36" s="44" t="str">
        <f>IF('Options supported'!AI36=2,AL$1,"")</f>
        <v/>
      </c>
      <c r="AM36" s="45"/>
      <c r="AN36" s="44" t="str">
        <f>IF('Options supported'!D36=1,G$1,"")</f>
        <v/>
      </c>
      <c r="AO36" s="44" t="str">
        <f>IF('Options supported'!E36=1,H$1,"")</f>
        <v/>
      </c>
      <c r="AP36" s="44" t="str">
        <f>IF('Options supported'!F36=1,I$1,"")</f>
        <v/>
      </c>
      <c r="AQ36" s="44" t="str">
        <f>IF('Options supported'!G36=1,J$1,"")</f>
        <v/>
      </c>
      <c r="AR36" s="44" t="str">
        <f>IF('Options supported'!H36=1,K$1,"")</f>
        <v/>
      </c>
      <c r="AS36" s="44" t="str">
        <f>IF('Options supported'!I36=1,L$1,"")</f>
        <v/>
      </c>
      <c r="AT36" s="44" t="str">
        <f>IF('Options supported'!J36=1,M$1,"")</f>
        <v/>
      </c>
      <c r="AU36" s="44" t="str">
        <f>IF('Options supported'!K36=1,N$1,"")</f>
        <v/>
      </c>
      <c r="AV36" s="44" t="str">
        <f>IF('Options supported'!L36=1,O$1,"")</f>
        <v/>
      </c>
      <c r="AW36" s="44" t="str">
        <f>IF('Options supported'!M36=1,P$1,"")</f>
        <v/>
      </c>
      <c r="AX36" s="44" t="str">
        <f>IF('Options supported'!N36=1,Q$1,"")</f>
        <v/>
      </c>
      <c r="AY36" s="44" t="str">
        <f>IF('Options supported'!O36=1,R$1,"")</f>
        <v/>
      </c>
      <c r="AZ36" s="44" t="str">
        <f>IF('Options supported'!P36=1,S$1,"")</f>
        <v/>
      </c>
      <c r="BA36" s="44" t="str">
        <f>IF('Options supported'!Q36=1,T$1,"")</f>
        <v/>
      </c>
      <c r="BB36" s="44" t="str">
        <f>IF('Options supported'!R36=1,U$1,"")</f>
        <v/>
      </c>
      <c r="BC36" s="44" t="str">
        <f>IF('Options supported'!S36=1,V$1,"")</f>
        <v/>
      </c>
      <c r="BD36" s="44" t="str">
        <f>IF('Options supported'!T36=1,W$1,"")</f>
        <v/>
      </c>
      <c r="BE36" s="44" t="str">
        <f>IF('Options supported'!U36=1,X$1,"")</f>
        <v/>
      </c>
      <c r="BF36" s="44" t="str">
        <f>IF('Options supported'!V36=1,Y$1,"")</f>
        <v/>
      </c>
      <c r="BG36" s="44" t="str">
        <f>IF('Options supported'!W36=1,Z$1,"")</f>
        <v/>
      </c>
      <c r="BH36" s="44" t="str">
        <f>IF('Options supported'!X36=1,AA$1,"")</f>
        <v>MEUG</v>
      </c>
      <c r="BI36" s="44" t="str">
        <f>IF('Options supported'!Y36=1,AB$1,"")</f>
        <v/>
      </c>
      <c r="BJ36" s="44" t="str">
        <f>IF('Options supported'!Z36=1,AC$1,"")</f>
        <v/>
      </c>
      <c r="BK36" s="44" t="str">
        <f>IF('Options supported'!AA36=1,AD$1,"")</f>
        <v/>
      </c>
      <c r="BL36" s="44" t="str">
        <f>IF('Options supported'!AB36=1,AE$1,"")</f>
        <v/>
      </c>
      <c r="BM36" s="44" t="str">
        <f>IF('Options supported'!AC36=1,AF$1,"")</f>
        <v/>
      </c>
      <c r="BN36" s="44" t="str">
        <f>IF('Options supported'!AD36=1,AG$1,"")</f>
        <v/>
      </c>
      <c r="BO36" s="44" t="str">
        <f>IF('Options supported'!AE36=1,AH$1,"")</f>
        <v/>
      </c>
      <c r="BP36" s="44" t="str">
        <f>IF('Options supported'!AF36=1,AI$1,"")</f>
        <v/>
      </c>
      <c r="BQ36" s="44" t="str">
        <f>IF('Options supported'!AG36=1,AJ$1,"")</f>
        <v/>
      </c>
      <c r="BR36" s="44" t="str">
        <f>IF('Options supported'!AH36=1,AK$1,"")</f>
        <v/>
      </c>
      <c r="BS36" s="44" t="str">
        <f>IF('Options supported'!AI36=1,AL$1,"")</f>
        <v/>
      </c>
      <c r="BT36" s="45"/>
      <c r="BU36" s="43" t="str">
        <f>IF('Options supported'!D36=-1,G$1,"")</f>
        <v/>
      </c>
      <c r="BV36" s="43" t="str">
        <f>IF('Options supported'!E36=-1,H$1,"")</f>
        <v/>
      </c>
      <c r="BW36" s="43" t="str">
        <f>IF('Options supported'!F36=-1,I$1,"")</f>
        <v/>
      </c>
      <c r="BX36" s="43" t="str">
        <f>IF('Options supported'!G36=-1,J$1,"")</f>
        <v/>
      </c>
      <c r="BY36" s="43" t="str">
        <f>IF('Options supported'!H36=-1,K$1,"")</f>
        <v/>
      </c>
      <c r="BZ36" s="43" t="str">
        <f>IF('Options supported'!I36=-1,L$1,"")</f>
        <v/>
      </c>
      <c r="CA36" s="43" t="str">
        <f>IF('Options supported'!J36=-1,M$1,"")</f>
        <v/>
      </c>
      <c r="CB36" s="43" t="str">
        <f>IF('Options supported'!K36=-1,N$1,"")</f>
        <v/>
      </c>
      <c r="CC36" s="43" t="str">
        <f>IF('Options supported'!L36=-1,O$1,"")</f>
        <v/>
      </c>
      <c r="CD36" s="43" t="str">
        <f>IF('Options supported'!M36=-1,P$1,"")</f>
        <v/>
      </c>
      <c r="CE36" s="43" t="str">
        <f>IF('Options supported'!N36=-1,Q$1,"")</f>
        <v/>
      </c>
      <c r="CF36" s="43" t="str">
        <f>IF('Options supported'!O36=-1,R$1,"")</f>
        <v/>
      </c>
      <c r="CG36" s="43" t="str">
        <f>IF('Options supported'!P36=-1,S$1,"")</f>
        <v/>
      </c>
      <c r="CH36" s="43" t="str">
        <f>IF('Options supported'!Q36=-1,T$1,"")</f>
        <v/>
      </c>
      <c r="CI36" s="43" t="str">
        <f>IF('Options supported'!R36=-1,U$1,"")</f>
        <v/>
      </c>
      <c r="CJ36" s="43" t="str">
        <f>IF('Options supported'!S36=-1,V$1,"")</f>
        <v/>
      </c>
      <c r="CK36" s="43" t="str">
        <f>IF('Options supported'!T36=-1,W$1,"")</f>
        <v/>
      </c>
      <c r="CL36" s="43" t="str">
        <f>IF('Options supported'!U36=-1,X$1,"")</f>
        <v/>
      </c>
      <c r="CM36" s="43" t="str">
        <f>IF('Options supported'!V36=-1,Y$1,"")</f>
        <v/>
      </c>
      <c r="CN36" s="43" t="str">
        <f>IF('Options supported'!W36=-1,Z$1,"")</f>
        <v/>
      </c>
      <c r="CO36" s="43" t="str">
        <f>IF('Options supported'!X36=-1,AA$1,"")</f>
        <v/>
      </c>
      <c r="CP36" s="43" t="str">
        <f>IF('Options supported'!Y36=-1,AB$1,"")</f>
        <v/>
      </c>
      <c r="CQ36" s="43" t="str">
        <f>IF('Options supported'!Z36=-1,AC$1,"")</f>
        <v/>
      </c>
      <c r="CR36" s="43" t="str">
        <f>IF('Options supported'!AA36=-1,AD$1,"")</f>
        <v/>
      </c>
      <c r="CS36" s="43" t="str">
        <f>IF('Options supported'!AB36=-1,AE$1,"")</f>
        <v/>
      </c>
      <c r="CT36" s="43" t="str">
        <f>IF('Options supported'!AC36=-1,AF$1,"")</f>
        <v/>
      </c>
      <c r="CU36" s="43" t="str">
        <f>IF('Options supported'!AD36=-1,AG$1,"")</f>
        <v/>
      </c>
      <c r="CV36" s="43" t="str">
        <f>IF('Options supported'!AE36=-1,AH$1,"")</f>
        <v/>
      </c>
      <c r="CW36" s="43" t="str">
        <f>IF('Options supported'!AF36=-1,AI$1,"")</f>
        <v/>
      </c>
      <c r="CX36" s="43" t="str">
        <f>IF('Options supported'!AG36=-1,AJ$1,"")</f>
        <v/>
      </c>
      <c r="CY36" s="43" t="str">
        <f>IF('Options supported'!AH36=-1,AK$1,"")</f>
        <v/>
      </c>
      <c r="CZ36" s="43" t="str">
        <f>IF('Options supported'!AI36=-1,AL$1,"")</f>
        <v/>
      </c>
    </row>
    <row r="37" spans="1:104" s="46" customFormat="1" ht="24" x14ac:dyDescent="0.45">
      <c r="A37" s="47" t="s">
        <v>87</v>
      </c>
      <c r="B37" s="56" t="s">
        <v>41</v>
      </c>
      <c r="C37" s="47"/>
      <c r="D37" s="56" t="str">
        <f t="shared" si="0"/>
        <v/>
      </c>
      <c r="E37" s="56" t="str">
        <f t="shared" si="1"/>
        <v/>
      </c>
      <c r="F37" s="56" t="str">
        <f t="shared" si="2"/>
        <v/>
      </c>
      <c r="G37" s="47" t="str">
        <f>IF('Options supported'!D37=2,G$1,"")</f>
        <v/>
      </c>
      <c r="H37" s="47" t="str">
        <f>IF('Options supported'!E37=2,H$1,"")</f>
        <v/>
      </c>
      <c r="I37" s="47" t="str">
        <f>IF('Options supported'!F37=2,I$1,"")</f>
        <v/>
      </c>
      <c r="J37" s="47" t="str">
        <f>IF('Options supported'!G37=2,J$1,"")</f>
        <v/>
      </c>
      <c r="K37" s="47" t="str">
        <f>IF('Options supported'!H37=2,K$1,"")</f>
        <v/>
      </c>
      <c r="L37" s="47" t="str">
        <f>IF('Options supported'!I37=2,L$1,"")</f>
        <v/>
      </c>
      <c r="M37" s="47" t="str">
        <f>IF('Options supported'!J37=2,M$1,"")</f>
        <v/>
      </c>
      <c r="N37" s="47" t="str">
        <f>IF('Options supported'!K37=2,N$1,"")</f>
        <v/>
      </c>
      <c r="O37" s="47" t="str">
        <f>IF('Options supported'!L37=2,O$1,"")</f>
        <v/>
      </c>
      <c r="P37" s="47" t="str">
        <f>IF('Options supported'!M37=2,P$1,"")</f>
        <v/>
      </c>
      <c r="Q37" s="47" t="str">
        <f>IF('Options supported'!N37=2,Q$1,"")</f>
        <v/>
      </c>
      <c r="R37" s="47" t="str">
        <f>IF('Options supported'!O37=2,R$1,"")</f>
        <v/>
      </c>
      <c r="S37" s="47" t="str">
        <f>IF('Options supported'!P37=2,S$1,"")</f>
        <v/>
      </c>
      <c r="T37" s="47" t="str">
        <f>IF('Options supported'!Q37=2,T$1,"")</f>
        <v/>
      </c>
      <c r="U37" s="47" t="str">
        <f>IF('Options supported'!R37=2,U$1,"")</f>
        <v/>
      </c>
      <c r="V37" s="47" t="str">
        <f>IF('Options supported'!S37=2,V$1,"")</f>
        <v/>
      </c>
      <c r="W37" s="47" t="str">
        <f>IF('Options supported'!T37=2,W$1,"")</f>
        <v/>
      </c>
      <c r="X37" s="47" t="str">
        <f>IF('Options supported'!U37=2,X$1,"")</f>
        <v/>
      </c>
      <c r="Y37" s="47" t="str">
        <f>IF('Options supported'!V37=2,Y$1,"")</f>
        <v/>
      </c>
      <c r="Z37" s="47" t="str">
        <f>IF('Options supported'!W37=2,Z$1,"")</f>
        <v/>
      </c>
      <c r="AA37" s="47" t="str">
        <f>IF('Options supported'!X37=2,AA$1,"")</f>
        <v/>
      </c>
      <c r="AB37" s="47" t="str">
        <f>IF('Options supported'!Y37=2,AB$1,"")</f>
        <v/>
      </c>
      <c r="AC37" s="47" t="str">
        <f>IF('Options supported'!Z37=2,AC$1,"")</f>
        <v/>
      </c>
      <c r="AD37" s="47" t="str">
        <f>IF('Options supported'!AA37=2,AD$1,"")</f>
        <v/>
      </c>
      <c r="AE37" s="47" t="str">
        <f>IF('Options supported'!AB37=2,AE$1,"")</f>
        <v/>
      </c>
      <c r="AF37" s="47" t="str">
        <f>IF('Options supported'!AC37=2,AF$1,"")</f>
        <v/>
      </c>
      <c r="AG37" s="47" t="str">
        <f>IF('Options supported'!AD37=2,AG$1,"")</f>
        <v/>
      </c>
      <c r="AH37" s="47" t="str">
        <f>IF('Options supported'!AE37=2,AH$1,"")</f>
        <v/>
      </c>
      <c r="AI37" s="47" t="str">
        <f>IF('Options supported'!AF37=2,AI$1,"")</f>
        <v/>
      </c>
      <c r="AJ37" s="47" t="str">
        <f>IF('Options supported'!AG37=2,AJ$1,"")</f>
        <v/>
      </c>
      <c r="AK37" s="47" t="str">
        <f>IF('Options supported'!AH37=2,AK$1,"")</f>
        <v/>
      </c>
      <c r="AL37" s="47" t="str">
        <f>IF('Options supported'!AI37=2,AL$1,"")</f>
        <v/>
      </c>
      <c r="AM37" s="47"/>
      <c r="AN37" s="47" t="str">
        <f>IF('Options supported'!D37=1,G$1,"")</f>
        <v/>
      </c>
      <c r="AO37" s="47" t="str">
        <f>IF('Options supported'!E37=1,H$1,"")</f>
        <v/>
      </c>
      <c r="AP37" s="47" t="str">
        <f>IF('Options supported'!F37=1,I$1,"")</f>
        <v/>
      </c>
      <c r="AQ37" s="47" t="str">
        <f>IF('Options supported'!G37=1,J$1,"")</f>
        <v/>
      </c>
      <c r="AR37" s="47" t="str">
        <f>IF('Options supported'!H37=1,K$1,"")</f>
        <v/>
      </c>
      <c r="AS37" s="47" t="str">
        <f>IF('Options supported'!I37=1,L$1,"")</f>
        <v/>
      </c>
      <c r="AT37" s="47" t="str">
        <f>IF('Options supported'!J37=1,M$1,"")</f>
        <v/>
      </c>
      <c r="AU37" s="47" t="str">
        <f>IF('Options supported'!K37=1,N$1,"")</f>
        <v/>
      </c>
      <c r="AV37" s="47" t="str">
        <f>IF('Options supported'!L37=1,O$1,"")</f>
        <v/>
      </c>
      <c r="AW37" s="47" t="str">
        <f>IF('Options supported'!M37=1,P$1,"")</f>
        <v/>
      </c>
      <c r="AX37" s="47" t="str">
        <f>IF('Options supported'!N37=1,Q$1,"")</f>
        <v/>
      </c>
      <c r="AY37" s="47" t="str">
        <f>IF('Options supported'!O37=1,R$1,"")</f>
        <v/>
      </c>
      <c r="AZ37" s="47" t="str">
        <f>IF('Options supported'!P37=1,S$1,"")</f>
        <v/>
      </c>
      <c r="BA37" s="47" t="str">
        <f>IF('Options supported'!Q37=1,T$1,"")</f>
        <v/>
      </c>
      <c r="BB37" s="47" t="str">
        <f>IF('Options supported'!R37=1,U$1,"")</f>
        <v/>
      </c>
      <c r="BC37" s="47" t="str">
        <f>IF('Options supported'!S37=1,V$1,"")</f>
        <v/>
      </c>
      <c r="BD37" s="47" t="str">
        <f>IF('Options supported'!T37=1,W$1,"")</f>
        <v/>
      </c>
      <c r="BE37" s="47" t="str">
        <f>IF('Options supported'!U37=1,X$1,"")</f>
        <v/>
      </c>
      <c r="BF37" s="47" t="str">
        <f>IF('Options supported'!V37=1,Y$1,"")</f>
        <v/>
      </c>
      <c r="BG37" s="47" t="str">
        <f>IF('Options supported'!W37=1,Z$1,"")</f>
        <v/>
      </c>
      <c r="BH37" s="47" t="str">
        <f>IF('Options supported'!X37=1,AA$1,"")</f>
        <v/>
      </c>
      <c r="BI37" s="47" t="str">
        <f>IF('Options supported'!Y37=1,AB$1,"")</f>
        <v/>
      </c>
      <c r="BJ37" s="47" t="str">
        <f>IF('Options supported'!Z37=1,AC$1,"")</f>
        <v/>
      </c>
      <c r="BK37" s="47" t="str">
        <f>IF('Options supported'!AA37=1,AD$1,"")</f>
        <v/>
      </c>
      <c r="BL37" s="47" t="str">
        <f>IF('Options supported'!AB37=1,AE$1,"")</f>
        <v/>
      </c>
      <c r="BM37" s="47" t="str">
        <f>IF('Options supported'!AC37=1,AF$1,"")</f>
        <v/>
      </c>
      <c r="BN37" s="47" t="str">
        <f>IF('Options supported'!AD37=1,AG$1,"")</f>
        <v/>
      </c>
      <c r="BO37" s="47" t="str">
        <f>IF('Options supported'!AE37=1,AH$1,"")</f>
        <v/>
      </c>
      <c r="BP37" s="47" t="str">
        <f>IF('Options supported'!AF37=1,AI$1,"")</f>
        <v/>
      </c>
      <c r="BQ37" s="47" t="str">
        <f>IF('Options supported'!AG37=1,AJ$1,"")</f>
        <v/>
      </c>
      <c r="BR37" s="47" t="str">
        <f>IF('Options supported'!AH37=1,AK$1,"")</f>
        <v/>
      </c>
      <c r="BS37" s="47" t="str">
        <f>IF('Options supported'!AI37=1,AL$1,"")</f>
        <v/>
      </c>
      <c r="BT37" s="47"/>
      <c r="BU37" s="46" t="str">
        <f>IF('Options supported'!D37=-1,G$1,"")</f>
        <v/>
      </c>
      <c r="BV37" s="46" t="str">
        <f>IF('Options supported'!E37=-1,H$1,"")</f>
        <v/>
      </c>
      <c r="BW37" s="46" t="str">
        <f>IF('Options supported'!F37=-1,I$1,"")</f>
        <v/>
      </c>
      <c r="BX37" s="46" t="str">
        <f>IF('Options supported'!G37=-1,J$1,"")</f>
        <v/>
      </c>
      <c r="BY37" s="46" t="str">
        <f>IF('Options supported'!H37=-1,K$1,"")</f>
        <v/>
      </c>
      <c r="BZ37" s="46" t="str">
        <f>IF('Options supported'!I37=-1,L$1,"")</f>
        <v/>
      </c>
      <c r="CA37" s="46" t="str">
        <f>IF('Options supported'!J37=-1,M$1,"")</f>
        <v/>
      </c>
      <c r="CB37" s="46" t="str">
        <f>IF('Options supported'!K37=-1,N$1,"")</f>
        <v/>
      </c>
      <c r="CC37" s="46" t="str">
        <f>IF('Options supported'!L37=-1,O$1,"")</f>
        <v/>
      </c>
      <c r="CD37" s="46" t="str">
        <f>IF('Options supported'!M37=-1,P$1,"")</f>
        <v/>
      </c>
      <c r="CE37" s="46" t="str">
        <f>IF('Options supported'!N37=-1,Q$1,"")</f>
        <v/>
      </c>
      <c r="CF37" s="46" t="str">
        <f>IF('Options supported'!O37=-1,R$1,"")</f>
        <v/>
      </c>
      <c r="CG37" s="46" t="str">
        <f>IF('Options supported'!P37=-1,S$1,"")</f>
        <v/>
      </c>
      <c r="CH37" s="46" t="str">
        <f>IF('Options supported'!Q37=-1,T$1,"")</f>
        <v/>
      </c>
      <c r="CI37" s="46" t="str">
        <f>IF('Options supported'!R37=-1,U$1,"")</f>
        <v/>
      </c>
      <c r="CJ37" s="46" t="str">
        <f>IF('Options supported'!S37=-1,V$1,"")</f>
        <v/>
      </c>
      <c r="CK37" s="46" t="str">
        <f>IF('Options supported'!T37=-1,W$1,"")</f>
        <v/>
      </c>
      <c r="CL37" s="46" t="str">
        <f>IF('Options supported'!U37=-1,X$1,"")</f>
        <v/>
      </c>
      <c r="CM37" s="46" t="str">
        <f>IF('Options supported'!V37=-1,Y$1,"")</f>
        <v/>
      </c>
      <c r="CN37" s="46" t="str">
        <f>IF('Options supported'!W37=-1,Z$1,"")</f>
        <v/>
      </c>
      <c r="CO37" s="46" t="str">
        <f>IF('Options supported'!X37=-1,AA$1,"")</f>
        <v/>
      </c>
      <c r="CP37" s="46" t="str">
        <f>IF('Options supported'!Y37=-1,AB$1,"")</f>
        <v/>
      </c>
      <c r="CQ37" s="46" t="str">
        <f>IF('Options supported'!Z37=-1,AC$1,"")</f>
        <v/>
      </c>
      <c r="CR37" s="46" t="str">
        <f>IF('Options supported'!AA37=-1,AD$1,"")</f>
        <v/>
      </c>
      <c r="CS37" s="46" t="str">
        <f>IF('Options supported'!AB37=-1,AE$1,"")</f>
        <v/>
      </c>
      <c r="CT37" s="46" t="str">
        <f>IF('Options supported'!AC37=-1,AF$1,"")</f>
        <v/>
      </c>
      <c r="CU37" s="46" t="str">
        <f>IF('Options supported'!AD37=-1,AG$1,"")</f>
        <v/>
      </c>
      <c r="CV37" s="46" t="str">
        <f>IF('Options supported'!AE37=-1,AH$1,"")</f>
        <v/>
      </c>
      <c r="CW37" s="46" t="str">
        <f>IF('Options supported'!AF37=-1,AI$1,"")</f>
        <v/>
      </c>
      <c r="CX37" s="46" t="str">
        <f>IF('Options supported'!AG37=-1,AJ$1,"")</f>
        <v/>
      </c>
      <c r="CY37" s="46" t="str">
        <f>IF('Options supported'!AH37=-1,AK$1,"")</f>
        <v/>
      </c>
      <c r="CZ37" s="46" t="str">
        <f>IF('Options supported'!AI37=-1,AL$1,"")</f>
        <v/>
      </c>
    </row>
    <row r="38" spans="1:104" s="46" customFormat="1" x14ac:dyDescent="0.45">
      <c r="A38" s="47" t="s">
        <v>88</v>
      </c>
      <c r="B38" s="56" t="s">
        <v>50</v>
      </c>
      <c r="C38" s="47"/>
      <c r="D38" s="56" t="str">
        <f t="shared" si="0"/>
        <v/>
      </c>
      <c r="E38" s="56" t="str">
        <f t="shared" si="1"/>
        <v/>
      </c>
      <c r="F38" s="56" t="str">
        <f t="shared" si="2"/>
        <v/>
      </c>
      <c r="G38" s="47" t="str">
        <f>IF('Options supported'!D38=2,G$1,"")</f>
        <v/>
      </c>
      <c r="H38" s="47" t="str">
        <f>IF('Options supported'!E38=2,H$1,"")</f>
        <v/>
      </c>
      <c r="I38" s="47" t="str">
        <f>IF('Options supported'!F38=2,I$1,"")</f>
        <v/>
      </c>
      <c r="J38" s="47" t="str">
        <f>IF('Options supported'!G38=2,J$1,"")</f>
        <v/>
      </c>
      <c r="K38" s="47" t="str">
        <f>IF('Options supported'!H38=2,K$1,"")</f>
        <v/>
      </c>
      <c r="L38" s="47" t="str">
        <f>IF('Options supported'!I38=2,L$1,"")</f>
        <v/>
      </c>
      <c r="M38" s="47" t="str">
        <f>IF('Options supported'!J38=2,M$1,"")</f>
        <v/>
      </c>
      <c r="N38" s="47" t="str">
        <f>IF('Options supported'!K38=2,N$1,"")</f>
        <v/>
      </c>
      <c r="O38" s="47" t="str">
        <f>IF('Options supported'!L38=2,O$1,"")</f>
        <v/>
      </c>
      <c r="P38" s="47" t="str">
        <f>IF('Options supported'!M38=2,P$1,"")</f>
        <v/>
      </c>
      <c r="Q38" s="47" t="str">
        <f>IF('Options supported'!N38=2,Q$1,"")</f>
        <v/>
      </c>
      <c r="R38" s="47" t="str">
        <f>IF('Options supported'!O38=2,R$1,"")</f>
        <v/>
      </c>
      <c r="S38" s="47" t="str">
        <f>IF('Options supported'!P38=2,S$1,"")</f>
        <v/>
      </c>
      <c r="T38" s="47" t="str">
        <f>IF('Options supported'!Q38=2,T$1,"")</f>
        <v/>
      </c>
      <c r="U38" s="47" t="str">
        <f>IF('Options supported'!R38=2,U$1,"")</f>
        <v/>
      </c>
      <c r="V38" s="47" t="str">
        <f>IF('Options supported'!S38=2,V$1,"")</f>
        <v/>
      </c>
      <c r="W38" s="47" t="str">
        <f>IF('Options supported'!T38=2,W$1,"")</f>
        <v/>
      </c>
      <c r="X38" s="47" t="str">
        <f>IF('Options supported'!U38=2,X$1,"")</f>
        <v/>
      </c>
      <c r="Y38" s="47" t="str">
        <f>IF('Options supported'!V38=2,Y$1,"")</f>
        <v/>
      </c>
      <c r="Z38" s="47" t="str">
        <f>IF('Options supported'!W38=2,Z$1,"")</f>
        <v/>
      </c>
      <c r="AA38" s="47" t="str">
        <f>IF('Options supported'!X38=2,AA$1,"")</f>
        <v/>
      </c>
      <c r="AB38" s="47" t="str">
        <f>IF('Options supported'!Y38=2,AB$1,"")</f>
        <v/>
      </c>
      <c r="AC38" s="47" t="str">
        <f>IF('Options supported'!Z38=2,AC$1,"")</f>
        <v/>
      </c>
      <c r="AD38" s="47" t="str">
        <f>IF('Options supported'!AA38=2,AD$1,"")</f>
        <v/>
      </c>
      <c r="AE38" s="47" t="str">
        <f>IF('Options supported'!AB38=2,AE$1,"")</f>
        <v/>
      </c>
      <c r="AF38" s="47" t="str">
        <f>IF('Options supported'!AC38=2,AF$1,"")</f>
        <v/>
      </c>
      <c r="AG38" s="47" t="str">
        <f>IF('Options supported'!AD38=2,AG$1,"")</f>
        <v/>
      </c>
      <c r="AH38" s="47" t="str">
        <f>IF('Options supported'!AE38=2,AH$1,"")</f>
        <v/>
      </c>
      <c r="AI38" s="47" t="str">
        <f>IF('Options supported'!AF38=2,AI$1,"")</f>
        <v/>
      </c>
      <c r="AJ38" s="47" t="str">
        <f>IF('Options supported'!AG38=2,AJ$1,"")</f>
        <v/>
      </c>
      <c r="AK38" s="47" t="str">
        <f>IF('Options supported'!AH38=2,AK$1,"")</f>
        <v/>
      </c>
      <c r="AL38" s="47" t="str">
        <f>IF('Options supported'!AI38=2,AL$1,"")</f>
        <v/>
      </c>
      <c r="AM38" s="47"/>
      <c r="AN38" s="47" t="str">
        <f>IF('Options supported'!D38=1,G$1,"")</f>
        <v/>
      </c>
      <c r="AO38" s="47" t="str">
        <f>IF('Options supported'!E38=1,H$1,"")</f>
        <v/>
      </c>
      <c r="AP38" s="47" t="str">
        <f>IF('Options supported'!F38=1,I$1,"")</f>
        <v/>
      </c>
      <c r="AQ38" s="47" t="str">
        <f>IF('Options supported'!G38=1,J$1,"")</f>
        <v/>
      </c>
      <c r="AR38" s="47" t="str">
        <f>IF('Options supported'!H38=1,K$1,"")</f>
        <v/>
      </c>
      <c r="AS38" s="47" t="str">
        <f>IF('Options supported'!I38=1,L$1,"")</f>
        <v/>
      </c>
      <c r="AT38" s="47" t="str">
        <f>IF('Options supported'!J38=1,M$1,"")</f>
        <v/>
      </c>
      <c r="AU38" s="47" t="str">
        <f>IF('Options supported'!K38=1,N$1,"")</f>
        <v/>
      </c>
      <c r="AV38" s="47" t="str">
        <f>IF('Options supported'!L38=1,O$1,"")</f>
        <v/>
      </c>
      <c r="AW38" s="47" t="str">
        <f>IF('Options supported'!M38=1,P$1,"")</f>
        <v/>
      </c>
      <c r="AX38" s="47" t="str">
        <f>IF('Options supported'!N38=1,Q$1,"")</f>
        <v/>
      </c>
      <c r="AY38" s="47" t="str">
        <f>IF('Options supported'!O38=1,R$1,"")</f>
        <v/>
      </c>
      <c r="AZ38" s="47" t="str">
        <f>IF('Options supported'!P38=1,S$1,"")</f>
        <v/>
      </c>
      <c r="BA38" s="47" t="str">
        <f>IF('Options supported'!Q38=1,T$1,"")</f>
        <v/>
      </c>
      <c r="BB38" s="47" t="str">
        <f>IF('Options supported'!R38=1,U$1,"")</f>
        <v/>
      </c>
      <c r="BC38" s="47" t="str">
        <f>IF('Options supported'!S38=1,V$1,"")</f>
        <v/>
      </c>
      <c r="BD38" s="47" t="str">
        <f>IF('Options supported'!T38=1,W$1,"")</f>
        <v/>
      </c>
      <c r="BE38" s="47" t="str">
        <f>IF('Options supported'!U38=1,X$1,"")</f>
        <v/>
      </c>
      <c r="BF38" s="47" t="str">
        <f>IF('Options supported'!V38=1,Y$1,"")</f>
        <v/>
      </c>
      <c r="BG38" s="47" t="str">
        <f>IF('Options supported'!W38=1,Z$1,"")</f>
        <v/>
      </c>
      <c r="BH38" s="47" t="str">
        <f>IF('Options supported'!X38=1,AA$1,"")</f>
        <v/>
      </c>
      <c r="BI38" s="47" t="str">
        <f>IF('Options supported'!Y38=1,AB$1,"")</f>
        <v/>
      </c>
      <c r="BJ38" s="47" t="str">
        <f>IF('Options supported'!Z38=1,AC$1,"")</f>
        <v/>
      </c>
      <c r="BK38" s="47" t="str">
        <f>IF('Options supported'!AA38=1,AD$1,"")</f>
        <v/>
      </c>
      <c r="BL38" s="47" t="str">
        <f>IF('Options supported'!AB38=1,AE$1,"")</f>
        <v/>
      </c>
      <c r="BM38" s="47" t="str">
        <f>IF('Options supported'!AC38=1,AF$1,"")</f>
        <v/>
      </c>
      <c r="BN38" s="47" t="str">
        <f>IF('Options supported'!AD38=1,AG$1,"")</f>
        <v/>
      </c>
      <c r="BO38" s="47" t="str">
        <f>IF('Options supported'!AE38=1,AH$1,"")</f>
        <v/>
      </c>
      <c r="BP38" s="47" t="str">
        <f>IF('Options supported'!AF38=1,AI$1,"")</f>
        <v/>
      </c>
      <c r="BQ38" s="47" t="str">
        <f>IF('Options supported'!AG38=1,AJ$1,"")</f>
        <v/>
      </c>
      <c r="BR38" s="47" t="str">
        <f>IF('Options supported'!AH38=1,AK$1,"")</f>
        <v/>
      </c>
      <c r="BS38" s="47" t="str">
        <f>IF('Options supported'!AI38=1,AL$1,"")</f>
        <v/>
      </c>
      <c r="BT38" s="47"/>
      <c r="BU38" s="46" t="str">
        <f>IF('Options supported'!D38=-1,G$1,"")</f>
        <v/>
      </c>
      <c r="BV38" s="46" t="str">
        <f>IF('Options supported'!E38=-1,H$1,"")</f>
        <v/>
      </c>
      <c r="BW38" s="46" t="str">
        <f>IF('Options supported'!F38=-1,I$1,"")</f>
        <v/>
      </c>
      <c r="BX38" s="46" t="str">
        <f>IF('Options supported'!G38=-1,J$1,"")</f>
        <v/>
      </c>
      <c r="BY38" s="46" t="str">
        <f>IF('Options supported'!H38=-1,K$1,"")</f>
        <v/>
      </c>
      <c r="BZ38" s="46" t="str">
        <f>IF('Options supported'!I38=-1,L$1,"")</f>
        <v/>
      </c>
      <c r="CA38" s="46" t="str">
        <f>IF('Options supported'!J38=-1,M$1,"")</f>
        <v/>
      </c>
      <c r="CB38" s="46" t="str">
        <f>IF('Options supported'!K38=-1,N$1,"")</f>
        <v/>
      </c>
      <c r="CC38" s="46" t="str">
        <f>IF('Options supported'!L38=-1,O$1,"")</f>
        <v/>
      </c>
      <c r="CD38" s="46" t="str">
        <f>IF('Options supported'!M38=-1,P$1,"")</f>
        <v/>
      </c>
      <c r="CE38" s="46" t="str">
        <f>IF('Options supported'!N38=-1,Q$1,"")</f>
        <v/>
      </c>
      <c r="CF38" s="46" t="str">
        <f>IF('Options supported'!O38=-1,R$1,"")</f>
        <v/>
      </c>
      <c r="CG38" s="46" t="str">
        <f>IF('Options supported'!P38=-1,S$1,"")</f>
        <v/>
      </c>
      <c r="CH38" s="46" t="str">
        <f>IF('Options supported'!Q38=-1,T$1,"")</f>
        <v/>
      </c>
      <c r="CI38" s="46" t="str">
        <f>IF('Options supported'!R38=-1,U$1,"")</f>
        <v/>
      </c>
      <c r="CJ38" s="46" t="str">
        <f>IF('Options supported'!S38=-1,V$1,"")</f>
        <v/>
      </c>
      <c r="CK38" s="46" t="str">
        <f>IF('Options supported'!T38=-1,W$1,"")</f>
        <v/>
      </c>
      <c r="CL38" s="46" t="str">
        <f>IF('Options supported'!U38=-1,X$1,"")</f>
        <v/>
      </c>
      <c r="CM38" s="46" t="str">
        <f>IF('Options supported'!V38=-1,Y$1,"")</f>
        <v/>
      </c>
      <c r="CN38" s="46" t="str">
        <f>IF('Options supported'!W38=-1,Z$1,"")</f>
        <v/>
      </c>
      <c r="CO38" s="46" t="str">
        <f>IF('Options supported'!X38=-1,AA$1,"")</f>
        <v/>
      </c>
      <c r="CP38" s="46" t="str">
        <f>IF('Options supported'!Y38=-1,AB$1,"")</f>
        <v/>
      </c>
      <c r="CQ38" s="46" t="str">
        <f>IF('Options supported'!Z38=-1,AC$1,"")</f>
        <v/>
      </c>
      <c r="CR38" s="46" t="str">
        <f>IF('Options supported'!AA38=-1,AD$1,"")</f>
        <v/>
      </c>
      <c r="CS38" s="46" t="str">
        <f>IF('Options supported'!AB38=-1,AE$1,"")</f>
        <v/>
      </c>
      <c r="CT38" s="46" t="str">
        <f>IF('Options supported'!AC38=-1,AF$1,"")</f>
        <v/>
      </c>
      <c r="CU38" s="46" t="str">
        <f>IF('Options supported'!AD38=-1,AG$1,"")</f>
        <v/>
      </c>
      <c r="CV38" s="46" t="str">
        <f>IF('Options supported'!AE38=-1,AH$1,"")</f>
        <v/>
      </c>
      <c r="CW38" s="46" t="str">
        <f>IF('Options supported'!AF38=-1,AI$1,"")</f>
        <v/>
      </c>
      <c r="CX38" s="46" t="str">
        <f>IF('Options supported'!AG38=-1,AJ$1,"")</f>
        <v/>
      </c>
      <c r="CY38" s="46" t="str">
        <f>IF('Options supported'!AH38=-1,AK$1,"")</f>
        <v/>
      </c>
      <c r="CZ38" s="46" t="str">
        <f>IF('Options supported'!AI38=-1,AL$1,"")</f>
        <v/>
      </c>
    </row>
    <row r="39" spans="1:104" s="46" customFormat="1" x14ac:dyDescent="0.45">
      <c r="A39" s="47" t="s">
        <v>89</v>
      </c>
      <c r="B39" s="56" t="s">
        <v>90</v>
      </c>
      <c r="C39" s="47"/>
      <c r="D39" s="56" t="str">
        <f t="shared" si="0"/>
        <v/>
      </c>
      <c r="E39" s="56" t="str">
        <f t="shared" si="1"/>
        <v/>
      </c>
      <c r="F39" s="56" t="str">
        <f t="shared" si="2"/>
        <v/>
      </c>
      <c r="G39" s="47" t="str">
        <f>IF('Options supported'!D39=2,G$1,"")</f>
        <v/>
      </c>
      <c r="H39" s="47" t="str">
        <f>IF('Options supported'!E39=2,H$1,"")</f>
        <v/>
      </c>
      <c r="I39" s="47" t="str">
        <f>IF('Options supported'!F39=2,I$1,"")</f>
        <v/>
      </c>
      <c r="J39" s="47" t="str">
        <f>IF('Options supported'!G39=2,J$1,"")</f>
        <v/>
      </c>
      <c r="K39" s="47" t="str">
        <f>IF('Options supported'!H39=2,K$1,"")</f>
        <v/>
      </c>
      <c r="L39" s="47" t="str">
        <f>IF('Options supported'!I39=2,L$1,"")</f>
        <v/>
      </c>
      <c r="M39" s="47" t="str">
        <f>IF('Options supported'!J39=2,M$1,"")</f>
        <v/>
      </c>
      <c r="N39" s="47" t="str">
        <f>IF('Options supported'!K39=2,N$1,"")</f>
        <v/>
      </c>
      <c r="O39" s="47" t="str">
        <f>IF('Options supported'!L39=2,O$1,"")</f>
        <v/>
      </c>
      <c r="P39" s="47" t="str">
        <f>IF('Options supported'!M39=2,P$1,"")</f>
        <v/>
      </c>
      <c r="Q39" s="47" t="str">
        <f>IF('Options supported'!N39=2,Q$1,"")</f>
        <v/>
      </c>
      <c r="R39" s="47" t="str">
        <f>IF('Options supported'!O39=2,R$1,"")</f>
        <v/>
      </c>
      <c r="S39" s="47" t="str">
        <f>IF('Options supported'!P39=2,S$1,"")</f>
        <v/>
      </c>
      <c r="T39" s="47" t="str">
        <f>IF('Options supported'!Q39=2,T$1,"")</f>
        <v/>
      </c>
      <c r="U39" s="47" t="str">
        <f>IF('Options supported'!R39=2,U$1,"")</f>
        <v/>
      </c>
      <c r="V39" s="47" t="str">
        <f>IF('Options supported'!S39=2,V$1,"")</f>
        <v/>
      </c>
      <c r="W39" s="47" t="str">
        <f>IF('Options supported'!T39=2,W$1,"")</f>
        <v/>
      </c>
      <c r="X39" s="47" t="str">
        <f>IF('Options supported'!U39=2,X$1,"")</f>
        <v/>
      </c>
      <c r="Y39" s="47" t="str">
        <f>IF('Options supported'!V39=2,Y$1,"")</f>
        <v/>
      </c>
      <c r="Z39" s="47" t="str">
        <f>IF('Options supported'!W39=2,Z$1,"")</f>
        <v/>
      </c>
      <c r="AA39" s="47" t="str">
        <f>IF('Options supported'!X39=2,AA$1,"")</f>
        <v/>
      </c>
      <c r="AB39" s="47" t="str">
        <f>IF('Options supported'!Y39=2,AB$1,"")</f>
        <v/>
      </c>
      <c r="AC39" s="47" t="str">
        <f>IF('Options supported'!Z39=2,AC$1,"")</f>
        <v/>
      </c>
      <c r="AD39" s="47" t="str">
        <f>IF('Options supported'!AA39=2,AD$1,"")</f>
        <v/>
      </c>
      <c r="AE39" s="47" t="str">
        <f>IF('Options supported'!AB39=2,AE$1,"")</f>
        <v/>
      </c>
      <c r="AF39" s="47" t="str">
        <f>IF('Options supported'!AC39=2,AF$1,"")</f>
        <v/>
      </c>
      <c r="AG39" s="47" t="str">
        <f>IF('Options supported'!AD39=2,AG$1,"")</f>
        <v/>
      </c>
      <c r="AH39" s="47" t="str">
        <f>IF('Options supported'!AE39=2,AH$1,"")</f>
        <v/>
      </c>
      <c r="AI39" s="47" t="str">
        <f>IF('Options supported'!AF39=2,AI$1,"")</f>
        <v/>
      </c>
      <c r="AJ39" s="47" t="str">
        <f>IF('Options supported'!AG39=2,AJ$1,"")</f>
        <v/>
      </c>
      <c r="AK39" s="47" t="str">
        <f>IF('Options supported'!AH39=2,AK$1,"")</f>
        <v/>
      </c>
      <c r="AL39" s="47" t="str">
        <f>IF('Options supported'!AI39=2,AL$1,"")</f>
        <v/>
      </c>
      <c r="AM39" s="47"/>
      <c r="AN39" s="47" t="str">
        <f>IF('Options supported'!D39=1,G$1,"")</f>
        <v/>
      </c>
      <c r="AO39" s="47" t="str">
        <f>IF('Options supported'!E39=1,H$1,"")</f>
        <v/>
      </c>
      <c r="AP39" s="47" t="str">
        <f>IF('Options supported'!F39=1,I$1,"")</f>
        <v/>
      </c>
      <c r="AQ39" s="47" t="str">
        <f>IF('Options supported'!G39=1,J$1,"")</f>
        <v/>
      </c>
      <c r="AR39" s="47" t="str">
        <f>IF('Options supported'!H39=1,K$1,"")</f>
        <v/>
      </c>
      <c r="AS39" s="47" t="str">
        <f>IF('Options supported'!I39=1,L$1,"")</f>
        <v/>
      </c>
      <c r="AT39" s="47" t="str">
        <f>IF('Options supported'!J39=1,M$1,"")</f>
        <v/>
      </c>
      <c r="AU39" s="47" t="str">
        <f>IF('Options supported'!K39=1,N$1,"")</f>
        <v/>
      </c>
      <c r="AV39" s="47" t="str">
        <f>IF('Options supported'!L39=1,O$1,"")</f>
        <v/>
      </c>
      <c r="AW39" s="47" t="str">
        <f>IF('Options supported'!M39=1,P$1,"")</f>
        <v/>
      </c>
      <c r="AX39" s="47" t="str">
        <f>IF('Options supported'!N39=1,Q$1,"")</f>
        <v/>
      </c>
      <c r="AY39" s="47" t="str">
        <f>IF('Options supported'!O39=1,R$1,"")</f>
        <v/>
      </c>
      <c r="AZ39" s="47" t="str">
        <f>IF('Options supported'!P39=1,S$1,"")</f>
        <v/>
      </c>
      <c r="BA39" s="47" t="str">
        <f>IF('Options supported'!Q39=1,T$1,"")</f>
        <v/>
      </c>
      <c r="BB39" s="47" t="str">
        <f>IF('Options supported'!R39=1,U$1,"")</f>
        <v/>
      </c>
      <c r="BC39" s="47" t="str">
        <f>IF('Options supported'!S39=1,V$1,"")</f>
        <v/>
      </c>
      <c r="BD39" s="47" t="str">
        <f>IF('Options supported'!T39=1,W$1,"")</f>
        <v/>
      </c>
      <c r="BE39" s="47" t="str">
        <f>IF('Options supported'!U39=1,X$1,"")</f>
        <v/>
      </c>
      <c r="BF39" s="47" t="str">
        <f>IF('Options supported'!V39=1,Y$1,"")</f>
        <v/>
      </c>
      <c r="BG39" s="47" t="str">
        <f>IF('Options supported'!W39=1,Z$1,"")</f>
        <v/>
      </c>
      <c r="BH39" s="47" t="str">
        <f>IF('Options supported'!X39=1,AA$1,"")</f>
        <v/>
      </c>
      <c r="BI39" s="47" t="str">
        <f>IF('Options supported'!Y39=1,AB$1,"")</f>
        <v/>
      </c>
      <c r="BJ39" s="47" t="str">
        <f>IF('Options supported'!Z39=1,AC$1,"")</f>
        <v/>
      </c>
      <c r="BK39" s="47" t="str">
        <f>IF('Options supported'!AA39=1,AD$1,"")</f>
        <v/>
      </c>
      <c r="BL39" s="47" t="str">
        <f>IF('Options supported'!AB39=1,AE$1,"")</f>
        <v/>
      </c>
      <c r="BM39" s="47" t="str">
        <f>IF('Options supported'!AC39=1,AF$1,"")</f>
        <v/>
      </c>
      <c r="BN39" s="47" t="str">
        <f>IF('Options supported'!AD39=1,AG$1,"")</f>
        <v/>
      </c>
      <c r="BO39" s="47" t="str">
        <f>IF('Options supported'!AE39=1,AH$1,"")</f>
        <v/>
      </c>
      <c r="BP39" s="47" t="str">
        <f>IF('Options supported'!AF39=1,AI$1,"")</f>
        <v/>
      </c>
      <c r="BQ39" s="47" t="str">
        <f>IF('Options supported'!AG39=1,AJ$1,"")</f>
        <v/>
      </c>
      <c r="BR39" s="47" t="str">
        <f>IF('Options supported'!AH39=1,AK$1,"")</f>
        <v/>
      </c>
      <c r="BS39" s="47" t="str">
        <f>IF('Options supported'!AI39=1,AL$1,"")</f>
        <v/>
      </c>
      <c r="BT39" s="47"/>
      <c r="BU39" s="46" t="str">
        <f>IF('Options supported'!D39=-1,G$1,"")</f>
        <v/>
      </c>
      <c r="BV39" s="46" t="str">
        <f>IF('Options supported'!E39=-1,H$1,"")</f>
        <v/>
      </c>
      <c r="BW39" s="46" t="str">
        <f>IF('Options supported'!F39=-1,I$1,"")</f>
        <v/>
      </c>
      <c r="BX39" s="46" t="str">
        <f>IF('Options supported'!G39=-1,J$1,"")</f>
        <v/>
      </c>
      <c r="BY39" s="46" t="str">
        <f>IF('Options supported'!H39=-1,K$1,"")</f>
        <v/>
      </c>
      <c r="BZ39" s="46" t="str">
        <f>IF('Options supported'!I39=-1,L$1,"")</f>
        <v/>
      </c>
      <c r="CA39" s="46" t="str">
        <f>IF('Options supported'!J39=-1,M$1,"")</f>
        <v/>
      </c>
      <c r="CB39" s="46" t="str">
        <f>IF('Options supported'!K39=-1,N$1,"")</f>
        <v/>
      </c>
      <c r="CC39" s="46" t="str">
        <f>IF('Options supported'!L39=-1,O$1,"")</f>
        <v/>
      </c>
      <c r="CD39" s="46" t="str">
        <f>IF('Options supported'!M39=-1,P$1,"")</f>
        <v/>
      </c>
      <c r="CE39" s="46" t="str">
        <f>IF('Options supported'!N39=-1,Q$1,"")</f>
        <v/>
      </c>
      <c r="CF39" s="46" t="str">
        <f>IF('Options supported'!O39=-1,R$1,"")</f>
        <v/>
      </c>
      <c r="CG39" s="46" t="str">
        <f>IF('Options supported'!P39=-1,S$1,"")</f>
        <v/>
      </c>
      <c r="CH39" s="46" t="str">
        <f>IF('Options supported'!Q39=-1,T$1,"")</f>
        <v/>
      </c>
      <c r="CI39" s="46" t="str">
        <f>IF('Options supported'!R39=-1,U$1,"")</f>
        <v/>
      </c>
      <c r="CJ39" s="46" t="str">
        <f>IF('Options supported'!S39=-1,V$1,"")</f>
        <v/>
      </c>
      <c r="CK39" s="46" t="str">
        <f>IF('Options supported'!T39=-1,W$1,"")</f>
        <v/>
      </c>
      <c r="CL39" s="46" t="str">
        <f>IF('Options supported'!U39=-1,X$1,"")</f>
        <v/>
      </c>
      <c r="CM39" s="46" t="str">
        <f>IF('Options supported'!V39=-1,Y$1,"")</f>
        <v/>
      </c>
      <c r="CN39" s="46" t="str">
        <f>IF('Options supported'!W39=-1,Z$1,"")</f>
        <v/>
      </c>
      <c r="CO39" s="46" t="str">
        <f>IF('Options supported'!X39=-1,AA$1,"")</f>
        <v/>
      </c>
      <c r="CP39" s="46" t="str">
        <f>IF('Options supported'!Y39=-1,AB$1,"")</f>
        <v/>
      </c>
      <c r="CQ39" s="46" t="str">
        <f>IF('Options supported'!Z39=-1,AC$1,"")</f>
        <v/>
      </c>
      <c r="CR39" s="46" t="str">
        <f>IF('Options supported'!AA39=-1,AD$1,"")</f>
        <v/>
      </c>
      <c r="CS39" s="46" t="str">
        <f>IF('Options supported'!AB39=-1,AE$1,"")</f>
        <v/>
      </c>
      <c r="CT39" s="46" t="str">
        <f>IF('Options supported'!AC39=-1,AF$1,"")</f>
        <v/>
      </c>
      <c r="CU39" s="46" t="str">
        <f>IF('Options supported'!AD39=-1,AG$1,"")</f>
        <v/>
      </c>
      <c r="CV39" s="46" t="str">
        <f>IF('Options supported'!AE39=-1,AH$1,"")</f>
        <v/>
      </c>
      <c r="CW39" s="46" t="str">
        <f>IF('Options supported'!AF39=-1,AI$1,"")</f>
        <v/>
      </c>
      <c r="CX39" s="46" t="str">
        <f>IF('Options supported'!AG39=-1,AJ$1,"")</f>
        <v/>
      </c>
      <c r="CY39" s="46" t="str">
        <f>IF('Options supported'!AH39=-1,AK$1,"")</f>
        <v/>
      </c>
      <c r="CZ39" s="46" t="str">
        <f>IF('Options supported'!AI39=-1,AL$1,"")</f>
        <v/>
      </c>
    </row>
    <row r="40" spans="1:104" s="46" customFormat="1" x14ac:dyDescent="0.45">
      <c r="A40" s="47" t="s">
        <v>91</v>
      </c>
      <c r="B40" s="56" t="s">
        <v>52</v>
      </c>
      <c r="C40" s="47"/>
      <c r="D40" s="56" t="str">
        <f t="shared" si="0"/>
        <v/>
      </c>
      <c r="E40" s="56" t="str">
        <f t="shared" si="1"/>
        <v/>
      </c>
      <c r="F40" s="56" t="str">
        <f t="shared" si="2"/>
        <v/>
      </c>
      <c r="G40" s="47" t="str">
        <f>IF('Options supported'!D40=2,G$1,"")</f>
        <v/>
      </c>
      <c r="H40" s="47" t="str">
        <f>IF('Options supported'!E40=2,H$1,"")</f>
        <v/>
      </c>
      <c r="I40" s="47" t="str">
        <f>IF('Options supported'!F40=2,I$1,"")</f>
        <v/>
      </c>
      <c r="J40" s="47" t="str">
        <f>IF('Options supported'!G40=2,J$1,"")</f>
        <v/>
      </c>
      <c r="K40" s="47" t="str">
        <f>IF('Options supported'!H40=2,K$1,"")</f>
        <v/>
      </c>
      <c r="L40" s="47" t="str">
        <f>IF('Options supported'!I40=2,L$1,"")</f>
        <v/>
      </c>
      <c r="M40" s="47" t="str">
        <f>IF('Options supported'!J40=2,M$1,"")</f>
        <v/>
      </c>
      <c r="N40" s="47" t="str">
        <f>IF('Options supported'!K40=2,N$1,"")</f>
        <v/>
      </c>
      <c r="O40" s="47" t="str">
        <f>IF('Options supported'!L40=2,O$1,"")</f>
        <v/>
      </c>
      <c r="P40" s="47" t="str">
        <f>IF('Options supported'!M40=2,P$1,"")</f>
        <v/>
      </c>
      <c r="Q40" s="47" t="str">
        <f>IF('Options supported'!N40=2,Q$1,"")</f>
        <v/>
      </c>
      <c r="R40" s="47" t="str">
        <f>IF('Options supported'!O40=2,R$1,"")</f>
        <v/>
      </c>
      <c r="S40" s="47" t="str">
        <f>IF('Options supported'!P40=2,S$1,"")</f>
        <v/>
      </c>
      <c r="T40" s="47" t="str">
        <f>IF('Options supported'!Q40=2,T$1,"")</f>
        <v/>
      </c>
      <c r="U40" s="47" t="str">
        <f>IF('Options supported'!R40=2,U$1,"")</f>
        <v/>
      </c>
      <c r="V40" s="47" t="str">
        <f>IF('Options supported'!S40=2,V$1,"")</f>
        <v/>
      </c>
      <c r="W40" s="47" t="str">
        <f>IF('Options supported'!T40=2,W$1,"")</f>
        <v/>
      </c>
      <c r="X40" s="47" t="str">
        <f>IF('Options supported'!U40=2,X$1,"")</f>
        <v/>
      </c>
      <c r="Y40" s="47" t="str">
        <f>IF('Options supported'!V40=2,Y$1,"")</f>
        <v/>
      </c>
      <c r="Z40" s="47" t="str">
        <f>IF('Options supported'!W40=2,Z$1,"")</f>
        <v/>
      </c>
      <c r="AA40" s="47" t="str">
        <f>IF('Options supported'!X40=2,AA$1,"")</f>
        <v/>
      </c>
      <c r="AB40" s="47" t="str">
        <f>IF('Options supported'!Y40=2,AB$1,"")</f>
        <v/>
      </c>
      <c r="AC40" s="47" t="str">
        <f>IF('Options supported'!Z40=2,AC$1,"")</f>
        <v/>
      </c>
      <c r="AD40" s="47" t="str">
        <f>IF('Options supported'!AA40=2,AD$1,"")</f>
        <v/>
      </c>
      <c r="AE40" s="47" t="str">
        <f>IF('Options supported'!AB40=2,AE$1,"")</f>
        <v/>
      </c>
      <c r="AF40" s="47" t="str">
        <f>IF('Options supported'!AC40=2,AF$1,"")</f>
        <v/>
      </c>
      <c r="AG40" s="47" t="str">
        <f>IF('Options supported'!AD40=2,AG$1,"")</f>
        <v/>
      </c>
      <c r="AH40" s="47" t="str">
        <f>IF('Options supported'!AE40=2,AH$1,"")</f>
        <v/>
      </c>
      <c r="AI40" s="47" t="str">
        <f>IF('Options supported'!AF40=2,AI$1,"")</f>
        <v/>
      </c>
      <c r="AJ40" s="47" t="str">
        <f>IF('Options supported'!AG40=2,AJ$1,"")</f>
        <v/>
      </c>
      <c r="AK40" s="47" t="str">
        <f>IF('Options supported'!AH40=2,AK$1,"")</f>
        <v/>
      </c>
      <c r="AL40" s="47" t="str">
        <f>IF('Options supported'!AI40=2,AL$1,"")</f>
        <v/>
      </c>
      <c r="AM40" s="47"/>
      <c r="AN40" s="47" t="str">
        <f>IF('Options supported'!D40=1,G$1,"")</f>
        <v/>
      </c>
      <c r="AO40" s="47" t="str">
        <f>IF('Options supported'!E40=1,H$1,"")</f>
        <v/>
      </c>
      <c r="AP40" s="47" t="str">
        <f>IF('Options supported'!F40=1,I$1,"")</f>
        <v/>
      </c>
      <c r="AQ40" s="47" t="str">
        <f>IF('Options supported'!G40=1,J$1,"")</f>
        <v/>
      </c>
      <c r="AR40" s="47" t="str">
        <f>IF('Options supported'!H40=1,K$1,"")</f>
        <v/>
      </c>
      <c r="AS40" s="47" t="str">
        <f>IF('Options supported'!I40=1,L$1,"")</f>
        <v/>
      </c>
      <c r="AT40" s="47" t="str">
        <f>IF('Options supported'!J40=1,M$1,"")</f>
        <v/>
      </c>
      <c r="AU40" s="47" t="str">
        <f>IF('Options supported'!K40=1,N$1,"")</f>
        <v/>
      </c>
      <c r="AV40" s="47" t="str">
        <f>IF('Options supported'!L40=1,O$1,"")</f>
        <v/>
      </c>
      <c r="AW40" s="47" t="str">
        <f>IF('Options supported'!M40=1,P$1,"")</f>
        <v/>
      </c>
      <c r="AX40" s="47" t="str">
        <f>IF('Options supported'!N40=1,Q$1,"")</f>
        <v/>
      </c>
      <c r="AY40" s="47" t="str">
        <f>IF('Options supported'!O40=1,R$1,"")</f>
        <v/>
      </c>
      <c r="AZ40" s="47" t="str">
        <f>IF('Options supported'!P40=1,S$1,"")</f>
        <v/>
      </c>
      <c r="BA40" s="47" t="str">
        <f>IF('Options supported'!Q40=1,T$1,"")</f>
        <v/>
      </c>
      <c r="BB40" s="47" t="str">
        <f>IF('Options supported'!R40=1,U$1,"")</f>
        <v/>
      </c>
      <c r="BC40" s="47" t="str">
        <f>IF('Options supported'!S40=1,V$1,"")</f>
        <v/>
      </c>
      <c r="BD40" s="47" t="str">
        <f>IF('Options supported'!T40=1,W$1,"")</f>
        <v/>
      </c>
      <c r="BE40" s="47" t="str">
        <f>IF('Options supported'!U40=1,X$1,"")</f>
        <v/>
      </c>
      <c r="BF40" s="47" t="str">
        <f>IF('Options supported'!V40=1,Y$1,"")</f>
        <v/>
      </c>
      <c r="BG40" s="47" t="str">
        <f>IF('Options supported'!W40=1,Z$1,"")</f>
        <v/>
      </c>
      <c r="BH40" s="47" t="str">
        <f>IF('Options supported'!X40=1,AA$1,"")</f>
        <v/>
      </c>
      <c r="BI40" s="47" t="str">
        <f>IF('Options supported'!Y40=1,AB$1,"")</f>
        <v/>
      </c>
      <c r="BJ40" s="47" t="str">
        <f>IF('Options supported'!Z40=1,AC$1,"")</f>
        <v/>
      </c>
      <c r="BK40" s="47" t="str">
        <f>IF('Options supported'!AA40=1,AD$1,"")</f>
        <v/>
      </c>
      <c r="BL40" s="47" t="str">
        <f>IF('Options supported'!AB40=1,AE$1,"")</f>
        <v/>
      </c>
      <c r="BM40" s="47" t="str">
        <f>IF('Options supported'!AC40=1,AF$1,"")</f>
        <v/>
      </c>
      <c r="BN40" s="47" t="str">
        <f>IF('Options supported'!AD40=1,AG$1,"")</f>
        <v/>
      </c>
      <c r="BO40" s="47" t="str">
        <f>IF('Options supported'!AE40=1,AH$1,"")</f>
        <v/>
      </c>
      <c r="BP40" s="47" t="str">
        <f>IF('Options supported'!AF40=1,AI$1,"")</f>
        <v/>
      </c>
      <c r="BQ40" s="47" t="str">
        <f>IF('Options supported'!AG40=1,AJ$1,"")</f>
        <v/>
      </c>
      <c r="BR40" s="47" t="str">
        <f>IF('Options supported'!AH40=1,AK$1,"")</f>
        <v/>
      </c>
      <c r="BS40" s="47" t="str">
        <f>IF('Options supported'!AI40=1,AL$1,"")</f>
        <v/>
      </c>
      <c r="BT40" s="47"/>
      <c r="BU40" s="46" t="str">
        <f>IF('Options supported'!D40=-1,G$1,"")</f>
        <v/>
      </c>
      <c r="BV40" s="46" t="str">
        <f>IF('Options supported'!E40=-1,H$1,"")</f>
        <v/>
      </c>
      <c r="BW40" s="46" t="str">
        <f>IF('Options supported'!F40=-1,I$1,"")</f>
        <v/>
      </c>
      <c r="BX40" s="46" t="str">
        <f>IF('Options supported'!G40=-1,J$1,"")</f>
        <v/>
      </c>
      <c r="BY40" s="46" t="str">
        <f>IF('Options supported'!H40=-1,K$1,"")</f>
        <v/>
      </c>
      <c r="BZ40" s="46" t="str">
        <f>IF('Options supported'!I40=-1,L$1,"")</f>
        <v/>
      </c>
      <c r="CA40" s="46" t="str">
        <f>IF('Options supported'!J40=-1,M$1,"")</f>
        <v/>
      </c>
      <c r="CB40" s="46" t="str">
        <f>IF('Options supported'!K40=-1,N$1,"")</f>
        <v/>
      </c>
      <c r="CC40" s="46" t="str">
        <f>IF('Options supported'!L40=-1,O$1,"")</f>
        <v/>
      </c>
      <c r="CD40" s="46" t="str">
        <f>IF('Options supported'!M40=-1,P$1,"")</f>
        <v/>
      </c>
      <c r="CE40" s="46" t="str">
        <f>IF('Options supported'!N40=-1,Q$1,"")</f>
        <v/>
      </c>
      <c r="CF40" s="46" t="str">
        <f>IF('Options supported'!O40=-1,R$1,"")</f>
        <v/>
      </c>
      <c r="CG40" s="46" t="str">
        <f>IF('Options supported'!P40=-1,S$1,"")</f>
        <v/>
      </c>
      <c r="CH40" s="46" t="str">
        <f>IF('Options supported'!Q40=-1,T$1,"")</f>
        <v/>
      </c>
      <c r="CI40" s="46" t="str">
        <f>IF('Options supported'!R40=-1,U$1,"")</f>
        <v/>
      </c>
      <c r="CJ40" s="46" t="str">
        <f>IF('Options supported'!S40=-1,V$1,"")</f>
        <v/>
      </c>
      <c r="CK40" s="46" t="str">
        <f>IF('Options supported'!T40=-1,W$1,"")</f>
        <v/>
      </c>
      <c r="CL40" s="46" t="str">
        <f>IF('Options supported'!U40=-1,X$1,"")</f>
        <v/>
      </c>
      <c r="CM40" s="46" t="str">
        <f>IF('Options supported'!V40=-1,Y$1,"")</f>
        <v/>
      </c>
      <c r="CN40" s="46" t="str">
        <f>IF('Options supported'!W40=-1,Z$1,"")</f>
        <v/>
      </c>
      <c r="CO40" s="46" t="str">
        <f>IF('Options supported'!X40=-1,AA$1,"")</f>
        <v/>
      </c>
      <c r="CP40" s="46" t="str">
        <f>IF('Options supported'!Y40=-1,AB$1,"")</f>
        <v/>
      </c>
      <c r="CQ40" s="46" t="str">
        <f>IF('Options supported'!Z40=-1,AC$1,"")</f>
        <v/>
      </c>
      <c r="CR40" s="46" t="str">
        <f>IF('Options supported'!AA40=-1,AD$1,"")</f>
        <v/>
      </c>
      <c r="CS40" s="46" t="str">
        <f>IF('Options supported'!AB40=-1,AE$1,"")</f>
        <v/>
      </c>
      <c r="CT40" s="46" t="str">
        <f>IF('Options supported'!AC40=-1,AF$1,"")</f>
        <v/>
      </c>
      <c r="CU40" s="46" t="str">
        <f>IF('Options supported'!AD40=-1,AG$1,"")</f>
        <v/>
      </c>
      <c r="CV40" s="46" t="str">
        <f>IF('Options supported'!AE40=-1,AH$1,"")</f>
        <v/>
      </c>
      <c r="CW40" s="46" t="str">
        <f>IF('Options supported'!AF40=-1,AI$1,"")</f>
        <v/>
      </c>
      <c r="CX40" s="46" t="str">
        <f>IF('Options supported'!AG40=-1,AJ$1,"")</f>
        <v/>
      </c>
      <c r="CY40" s="46" t="str">
        <f>IF('Options supported'!AH40=-1,AK$1,"")</f>
        <v/>
      </c>
      <c r="CZ40" s="46" t="str">
        <f>IF('Options supported'!AI40=-1,AL$1,"")</f>
        <v/>
      </c>
    </row>
    <row r="41" spans="1:104" ht="24" x14ac:dyDescent="0.45">
      <c r="A41" s="39" t="s">
        <v>92</v>
      </c>
      <c r="B41" s="2" t="s">
        <v>93</v>
      </c>
      <c r="C41" s="49">
        <v>-1</v>
      </c>
      <c r="D41" s="2" t="str">
        <f t="shared" si="0"/>
        <v>Entrust, Haast &amp; indep. Retailers</v>
      </c>
      <c r="E41" s="2" t="str">
        <f t="shared" si="1"/>
        <v>2degrees, Electra</v>
      </c>
      <c r="F41" s="2" t="str">
        <f t="shared" si="2"/>
        <v>BEC, Contact, Energy Resources Aotearoa, EPOC, Genesis, MEUG, Nova, NZWEA</v>
      </c>
      <c r="G41" s="39" t="str">
        <f>IF('Options supported'!D41=2,G$1,"")</f>
        <v/>
      </c>
      <c r="H41" s="39" t="str">
        <f>IF('Options supported'!E41=2,H$1,"")</f>
        <v/>
      </c>
      <c r="I41" s="39" t="str">
        <f>IF('Options supported'!F41=2,I$1,"")</f>
        <v/>
      </c>
      <c r="J41" s="39" t="str">
        <f>IF('Options supported'!G41=2,J$1,"")</f>
        <v/>
      </c>
      <c r="K41" s="39" t="str">
        <f>IF('Options supported'!H41=2,K$1,"")</f>
        <v/>
      </c>
      <c r="L41" s="39" t="str">
        <f>IF('Options supported'!I41=2,L$1,"")</f>
        <v/>
      </c>
      <c r="M41" s="39" t="str">
        <f>IF('Options supported'!J41=2,M$1,"")</f>
        <v/>
      </c>
      <c r="N41" s="39" t="str">
        <f>IF('Options supported'!K41=2,N$1,"")</f>
        <v/>
      </c>
      <c r="O41" s="39" t="str">
        <f>IF('Options supported'!L41=2,O$1,"")</f>
        <v>Entrust</v>
      </c>
      <c r="P41" s="39" t="str">
        <f>IF('Options supported'!M41=2,P$1,"")</f>
        <v/>
      </c>
      <c r="Q41" s="39" t="str">
        <f>IF('Options supported'!N41=2,Q$1,"")</f>
        <v/>
      </c>
      <c r="R41" s="39" t="str">
        <f>IF('Options supported'!O41=2,R$1,"")</f>
        <v/>
      </c>
      <c r="S41" s="39" t="str">
        <f>IF('Options supported'!P41=2,S$1,"")</f>
        <v/>
      </c>
      <c r="T41" s="39" t="str">
        <f>IF('Options supported'!Q41=2,T$1,"")</f>
        <v/>
      </c>
      <c r="U41" s="39" t="str">
        <f>IF('Options supported'!R41=2,U$1,"")</f>
        <v>Haast &amp; indep. Retailers</v>
      </c>
      <c r="V41" s="39" t="str">
        <f>IF('Options supported'!S41=2,V$1,"")</f>
        <v/>
      </c>
      <c r="W41" s="39" t="str">
        <f>IF('Options supported'!T41=2,W$1,"")</f>
        <v/>
      </c>
      <c r="X41" s="39" t="str">
        <f>IF('Options supported'!U41=2,X$1,"")</f>
        <v/>
      </c>
      <c r="Y41" s="39" t="str">
        <f>IF('Options supported'!V41=2,Y$1,"")</f>
        <v/>
      </c>
      <c r="Z41" s="39" t="str">
        <f>IF('Options supported'!W41=2,Z$1,"")</f>
        <v/>
      </c>
      <c r="AA41" s="39" t="str">
        <f>IF('Options supported'!X41=2,AA$1,"")</f>
        <v/>
      </c>
      <c r="AB41" s="39" t="str">
        <f>IF('Options supported'!Y41=2,AB$1,"")</f>
        <v/>
      </c>
      <c r="AC41" s="39" t="str">
        <f>IF('Options supported'!Z41=2,AC$1,"")</f>
        <v/>
      </c>
      <c r="AD41" s="39" t="str">
        <f>IF('Options supported'!AA41=2,AD$1,"")</f>
        <v/>
      </c>
      <c r="AE41" s="39" t="str">
        <f>IF('Options supported'!AB41=2,AE$1,"")</f>
        <v/>
      </c>
      <c r="AF41" s="39" t="str">
        <f>IF('Options supported'!AC41=2,AF$1,"")</f>
        <v/>
      </c>
      <c r="AG41" s="39" t="str">
        <f>IF('Options supported'!AD41=2,AG$1,"")</f>
        <v/>
      </c>
      <c r="AH41" s="39" t="str">
        <f>IF('Options supported'!AE41=2,AH$1,"")</f>
        <v/>
      </c>
      <c r="AI41" s="39" t="str">
        <f>IF('Options supported'!AF41=2,AI$1,"")</f>
        <v/>
      </c>
      <c r="AJ41" s="39" t="str">
        <f>IF('Options supported'!AG41=2,AJ$1,"")</f>
        <v/>
      </c>
      <c r="AK41" s="39" t="str">
        <f>IF('Options supported'!AH41=2,AK$1,"")</f>
        <v/>
      </c>
      <c r="AL41" s="39" t="str">
        <f>IF('Options supported'!AI41=2,AL$1,"")</f>
        <v/>
      </c>
      <c r="AM41" s="40"/>
      <c r="AN41" s="39" t="str">
        <f>IF('Options supported'!D41=1,G$1,"")</f>
        <v>2degrees</v>
      </c>
      <c r="AO41" s="39" t="str">
        <f>IF('Options supported'!E41=1,H$1,"")</f>
        <v/>
      </c>
      <c r="AP41" s="39" t="str">
        <f>IF('Options supported'!F41=1,I$1,"")</f>
        <v/>
      </c>
      <c r="AQ41" s="39" t="str">
        <f>IF('Options supported'!G41=1,J$1,"")</f>
        <v/>
      </c>
      <c r="AR41" s="39" t="str">
        <f>IF('Options supported'!H41=1,K$1,"")</f>
        <v/>
      </c>
      <c r="AS41" s="39" t="str">
        <f>IF('Options supported'!I41=1,L$1,"")</f>
        <v>Electra</v>
      </c>
      <c r="AT41" s="39" t="str">
        <f>IF('Options supported'!J41=1,M$1,"")</f>
        <v/>
      </c>
      <c r="AU41" s="39" t="str">
        <f>IF('Options supported'!K41=1,N$1,"")</f>
        <v/>
      </c>
      <c r="AV41" s="39" t="str">
        <f>IF('Options supported'!L41=1,O$1,"")</f>
        <v/>
      </c>
      <c r="AW41" s="39" t="str">
        <f>IF('Options supported'!M41=1,P$1,"")</f>
        <v/>
      </c>
      <c r="AX41" s="39" t="str">
        <f>IF('Options supported'!N41=1,Q$1,"")</f>
        <v/>
      </c>
      <c r="AY41" s="39" t="str">
        <f>IF('Options supported'!O41=1,R$1,"")</f>
        <v/>
      </c>
      <c r="AZ41" s="39" t="str">
        <f>IF('Options supported'!P41=1,S$1,"")</f>
        <v/>
      </c>
      <c r="BA41" s="39" t="str">
        <f>IF('Options supported'!Q41=1,T$1,"")</f>
        <v/>
      </c>
      <c r="BB41" s="39" t="str">
        <f>IF('Options supported'!R41=1,U$1,"")</f>
        <v/>
      </c>
      <c r="BC41" s="39" t="str">
        <f>IF('Options supported'!S41=1,V$1,"")</f>
        <v/>
      </c>
      <c r="BD41" s="39" t="str">
        <f>IF('Options supported'!T41=1,W$1,"")</f>
        <v/>
      </c>
      <c r="BE41" s="39" t="str">
        <f>IF('Options supported'!U41=1,X$1,"")</f>
        <v/>
      </c>
      <c r="BF41" s="39" t="str">
        <f>IF('Options supported'!V41=1,Y$1,"")</f>
        <v/>
      </c>
      <c r="BG41" s="39" t="str">
        <f>IF('Options supported'!W41=1,Z$1,"")</f>
        <v/>
      </c>
      <c r="BH41" s="39" t="str">
        <f>IF('Options supported'!X41=1,AA$1,"")</f>
        <v/>
      </c>
      <c r="BI41" s="39" t="str">
        <f>IF('Options supported'!Y41=1,AB$1,"")</f>
        <v/>
      </c>
      <c r="BJ41" s="39" t="str">
        <f>IF('Options supported'!Z41=1,AC$1,"")</f>
        <v/>
      </c>
      <c r="BK41" s="39" t="str">
        <f>IF('Options supported'!AA41=1,AD$1,"")</f>
        <v/>
      </c>
      <c r="BL41" s="39" t="str">
        <f>IF('Options supported'!AB41=1,AE$1,"")</f>
        <v/>
      </c>
      <c r="BM41" s="39" t="str">
        <f>IF('Options supported'!AC41=1,AF$1,"")</f>
        <v/>
      </c>
      <c r="BN41" s="39" t="str">
        <f>IF('Options supported'!AD41=1,AG$1,"")</f>
        <v/>
      </c>
      <c r="BO41" s="39" t="str">
        <f>IF('Options supported'!AE41=1,AH$1,"")</f>
        <v/>
      </c>
      <c r="BP41" s="39" t="str">
        <f>IF('Options supported'!AF41=1,AI$1,"")</f>
        <v/>
      </c>
      <c r="BQ41" s="39" t="str">
        <f>IF('Options supported'!AG41=1,AJ$1,"")</f>
        <v/>
      </c>
      <c r="BR41" s="39" t="str">
        <f>IF('Options supported'!AH41=1,AK$1,"")</f>
        <v/>
      </c>
      <c r="BS41" s="39" t="str">
        <f>IF('Options supported'!AI41=1,AL$1,"")</f>
        <v/>
      </c>
      <c r="BT41" s="40"/>
      <c r="BU41" t="str">
        <f>IF('Options supported'!D41=-1,G$1,"")</f>
        <v/>
      </c>
      <c r="BV41" t="str">
        <f>IF('Options supported'!E41=-1,H$1,"")</f>
        <v/>
      </c>
      <c r="BW41" t="str">
        <f>IF('Options supported'!F41=-1,I$1,"")</f>
        <v>BEC</v>
      </c>
      <c r="BX41" t="str">
        <f>IF('Options supported'!G41=-1,J$1,"")</f>
        <v/>
      </c>
      <c r="BY41" t="str">
        <f>IF('Options supported'!H41=-1,K$1,"")</f>
        <v>Contact</v>
      </c>
      <c r="BZ41" t="str">
        <f>IF('Options supported'!I41=-1,L$1,"")</f>
        <v/>
      </c>
      <c r="CA41" t="str">
        <f>IF('Options supported'!J41=-1,M$1,"")</f>
        <v/>
      </c>
      <c r="CB41" t="str">
        <f>IF('Options supported'!K41=-1,N$1,"")</f>
        <v>Energy Resources Aotearoa</v>
      </c>
      <c r="CC41" t="str">
        <f>IF('Options supported'!L41=-1,O$1,"")</f>
        <v/>
      </c>
      <c r="CD41" t="str">
        <f>IF('Options supported'!M41=-1,P$1,"")</f>
        <v>EPOC</v>
      </c>
      <c r="CE41" t="str">
        <f>IF('Options supported'!N41=-1,Q$1,"")</f>
        <v/>
      </c>
      <c r="CF41" t="str">
        <f>IF('Options supported'!O41=-1,R$1,"")</f>
        <v/>
      </c>
      <c r="CG41" t="str">
        <f>IF('Options supported'!P41=-1,S$1,"")</f>
        <v/>
      </c>
      <c r="CH41" t="str">
        <f>IF('Options supported'!Q41=-1,T$1,"")</f>
        <v>Genesis</v>
      </c>
      <c r="CI41" t="str">
        <f>IF('Options supported'!R41=-1,U$1,"")</f>
        <v/>
      </c>
      <c r="CJ41" t="str">
        <f>IF('Options supported'!S41=-1,V$1,"")</f>
        <v/>
      </c>
      <c r="CK41" t="str">
        <f>IF('Options supported'!T41=-1,W$1,"")</f>
        <v/>
      </c>
      <c r="CL41" t="str">
        <f>IF('Options supported'!U41=-1,X$1,"")</f>
        <v/>
      </c>
      <c r="CM41" t="str">
        <f>IF('Options supported'!V41=-1,Y$1,"")</f>
        <v/>
      </c>
      <c r="CN41" t="str">
        <f>IF('Options supported'!W41=-1,Z$1,"")</f>
        <v/>
      </c>
      <c r="CO41" t="str">
        <f>IF('Options supported'!X41=-1,AA$1,"")</f>
        <v>MEUG</v>
      </c>
      <c r="CP41" t="str">
        <f>IF('Options supported'!Y41=-1,AB$1,"")</f>
        <v/>
      </c>
      <c r="CQ41" t="str">
        <f>IF('Options supported'!Z41=-1,AC$1,"")</f>
        <v>Nova</v>
      </c>
      <c r="CR41" t="str">
        <f>IF('Options supported'!AA41=-1,AD$1,"")</f>
        <v/>
      </c>
      <c r="CS41" t="str">
        <f>IF('Options supported'!AB41=-1,AE$1,"")</f>
        <v>NZWEA</v>
      </c>
      <c r="CT41" t="str">
        <f>IF('Options supported'!AC41=-1,AF$1,"")</f>
        <v/>
      </c>
      <c r="CU41" t="str">
        <f>IF('Options supported'!AD41=-1,AG$1,"")</f>
        <v/>
      </c>
      <c r="CV41" t="str">
        <f>IF('Options supported'!AE41=-1,AH$1,"")</f>
        <v/>
      </c>
      <c r="CW41" t="str">
        <f>IF('Options supported'!AF41=-1,AI$1,"")</f>
        <v/>
      </c>
      <c r="CX41" t="str">
        <f>IF('Options supported'!AG41=-1,AJ$1,"")</f>
        <v/>
      </c>
      <c r="CY41" t="str">
        <f>IF('Options supported'!AH41=-1,AK$1,"")</f>
        <v/>
      </c>
      <c r="CZ41" t="str">
        <f>IF('Options supported'!AI41=-1,AL$1,"")</f>
        <v/>
      </c>
    </row>
    <row r="42" spans="1:104" ht="24" x14ac:dyDescent="0.45">
      <c r="A42" s="39" t="s">
        <v>94</v>
      </c>
      <c r="B42" s="2" t="s">
        <v>95</v>
      </c>
      <c r="C42" s="53">
        <v>1</v>
      </c>
      <c r="D42" s="2" t="str">
        <f t="shared" si="0"/>
        <v>Entrust, Haast &amp; indep. Retailers, Octopus Energy (unofficial), Vector</v>
      </c>
      <c r="E42" s="2" t="str">
        <f t="shared" si="1"/>
        <v>2degrees, Contact, Electra, EPOC, Meridian</v>
      </c>
      <c r="F42" s="2" t="str">
        <f t="shared" si="2"/>
        <v>BEC, Energy Resources Aotearoa, ERANZ, Genesis, Mercury, Neil Walbran, Nova, NZWEA</v>
      </c>
      <c r="G42" s="39" t="str">
        <f>IF('Options supported'!D42=2,G$1,"")</f>
        <v/>
      </c>
      <c r="H42" s="39" t="str">
        <f>IF('Options supported'!E42=2,H$1,"")</f>
        <v/>
      </c>
      <c r="I42" s="39" t="str">
        <f>IF('Options supported'!F42=2,I$1,"")</f>
        <v/>
      </c>
      <c r="J42" s="39" t="str">
        <f>IF('Options supported'!G42=2,J$1,"")</f>
        <v/>
      </c>
      <c r="K42" s="39" t="str">
        <f>IF('Options supported'!H42=2,K$1,"")</f>
        <v/>
      </c>
      <c r="L42" s="39" t="str">
        <f>IF('Options supported'!I42=2,L$1,"")</f>
        <v/>
      </c>
      <c r="M42" s="39" t="str">
        <f>IF('Options supported'!J42=2,M$1,"")</f>
        <v/>
      </c>
      <c r="N42" s="39" t="str">
        <f>IF('Options supported'!K42=2,N$1,"")</f>
        <v/>
      </c>
      <c r="O42" s="39" t="str">
        <f>IF('Options supported'!L42=2,O$1,"")</f>
        <v>Entrust</v>
      </c>
      <c r="P42" s="39" t="str">
        <f>IF('Options supported'!M42=2,P$1,"")</f>
        <v/>
      </c>
      <c r="Q42" s="39" t="str">
        <f>IF('Options supported'!N42=2,Q$1,"")</f>
        <v/>
      </c>
      <c r="R42" s="39" t="str">
        <f>IF('Options supported'!O42=2,R$1,"")</f>
        <v/>
      </c>
      <c r="S42" s="39" t="str">
        <f>IF('Options supported'!P42=2,S$1,"")</f>
        <v/>
      </c>
      <c r="T42" s="39" t="str">
        <f>IF('Options supported'!Q42=2,T$1,"")</f>
        <v/>
      </c>
      <c r="U42" s="39" t="str">
        <f>IF('Options supported'!R42=2,U$1,"")</f>
        <v>Haast &amp; indep. Retailers</v>
      </c>
      <c r="V42" s="39" t="str">
        <f>IF('Options supported'!S42=2,V$1,"")</f>
        <v/>
      </c>
      <c r="W42" s="39" t="str">
        <f>IF('Options supported'!T42=2,W$1,"")</f>
        <v/>
      </c>
      <c r="X42" s="39" t="str">
        <f>IF('Options supported'!U42=2,X$1,"")</f>
        <v/>
      </c>
      <c r="Y42" s="39" t="str">
        <f>IF('Options supported'!V42=2,Y$1,"")</f>
        <v/>
      </c>
      <c r="Z42" s="39" t="str">
        <f>IF('Options supported'!W42=2,Z$1,"")</f>
        <v/>
      </c>
      <c r="AA42" s="39" t="str">
        <f>IF('Options supported'!X42=2,AA$1,"")</f>
        <v/>
      </c>
      <c r="AB42" s="39" t="str">
        <f>IF('Options supported'!Y42=2,AB$1,"")</f>
        <v/>
      </c>
      <c r="AC42" s="39" t="str">
        <f>IF('Options supported'!Z42=2,AC$1,"")</f>
        <v/>
      </c>
      <c r="AD42" s="39" t="str">
        <f>IF('Options supported'!AA42=2,AD$1,"")</f>
        <v/>
      </c>
      <c r="AE42" s="39" t="str">
        <f>IF('Options supported'!AB42=2,AE$1,"")</f>
        <v/>
      </c>
      <c r="AF42" s="39" t="str">
        <f>IF('Options supported'!AC42=2,AF$1,"")</f>
        <v/>
      </c>
      <c r="AG42" s="39" t="str">
        <f>IF('Options supported'!AD42=2,AG$1,"")</f>
        <v>Octopus Energy (unofficial)</v>
      </c>
      <c r="AH42" s="39" t="str">
        <f>IF('Options supported'!AE42=2,AH$1,"")</f>
        <v/>
      </c>
      <c r="AI42" s="39" t="str">
        <f>IF('Options supported'!AF42=2,AI$1,"")</f>
        <v/>
      </c>
      <c r="AJ42" s="39" t="str">
        <f>IF('Options supported'!AG42=2,AJ$1,"")</f>
        <v/>
      </c>
      <c r="AK42" s="39" t="str">
        <f>IF('Options supported'!AH42=2,AK$1,"")</f>
        <v>Vector</v>
      </c>
      <c r="AL42" s="39" t="str">
        <f>IF('Options supported'!AI42=2,AL$1,"")</f>
        <v/>
      </c>
      <c r="AM42" s="40"/>
      <c r="AN42" s="39" t="str">
        <f>IF('Options supported'!D42=1,G$1,"")</f>
        <v>2degrees</v>
      </c>
      <c r="AO42" s="39" t="str">
        <f>IF('Options supported'!E42=1,H$1,"")</f>
        <v/>
      </c>
      <c r="AP42" s="39" t="str">
        <f>IF('Options supported'!F42=1,I$1,"")</f>
        <v/>
      </c>
      <c r="AQ42" s="39" t="str">
        <f>IF('Options supported'!G42=1,J$1,"")</f>
        <v/>
      </c>
      <c r="AR42" s="39" t="str">
        <f>IF('Options supported'!H42=1,K$1,"")</f>
        <v>Contact</v>
      </c>
      <c r="AS42" s="39" t="str">
        <f>IF('Options supported'!I42=1,L$1,"")</f>
        <v>Electra</v>
      </c>
      <c r="AT42" s="39" t="str">
        <f>IF('Options supported'!J42=1,M$1,"")</f>
        <v/>
      </c>
      <c r="AU42" s="39" t="str">
        <f>IF('Options supported'!K42=1,N$1,"")</f>
        <v/>
      </c>
      <c r="AV42" s="39" t="str">
        <f>IF('Options supported'!L42=1,O$1,"")</f>
        <v/>
      </c>
      <c r="AW42" s="39" t="str">
        <f>IF('Options supported'!M42=1,P$1,"")</f>
        <v>EPOC</v>
      </c>
      <c r="AX42" s="39" t="str">
        <f>IF('Options supported'!N42=1,Q$1,"")</f>
        <v/>
      </c>
      <c r="AY42" s="39" t="str">
        <f>IF('Options supported'!O42=1,R$1,"")</f>
        <v/>
      </c>
      <c r="AZ42" s="39" t="str">
        <f>IF('Options supported'!P42=1,S$1,"")</f>
        <v/>
      </c>
      <c r="BA42" s="39" t="str">
        <f>IF('Options supported'!Q42=1,T$1,"")</f>
        <v/>
      </c>
      <c r="BB42" s="39" t="str">
        <f>IF('Options supported'!R42=1,U$1,"")</f>
        <v/>
      </c>
      <c r="BC42" s="39" t="str">
        <f>IF('Options supported'!S42=1,V$1,"")</f>
        <v/>
      </c>
      <c r="BD42" s="39" t="str">
        <f>IF('Options supported'!T42=1,W$1,"")</f>
        <v/>
      </c>
      <c r="BE42" s="39" t="str">
        <f>IF('Options supported'!U42=1,X$1,"")</f>
        <v/>
      </c>
      <c r="BF42" s="39" t="str">
        <f>IF('Options supported'!V42=1,Y$1,"")</f>
        <v/>
      </c>
      <c r="BG42" s="39" t="str">
        <f>IF('Options supported'!W42=1,Z$1,"")</f>
        <v>Meridian</v>
      </c>
      <c r="BH42" s="39" t="str">
        <f>IF('Options supported'!X42=1,AA$1,"")</f>
        <v/>
      </c>
      <c r="BI42" s="39" t="str">
        <f>IF('Options supported'!Y42=1,AB$1,"")</f>
        <v/>
      </c>
      <c r="BJ42" s="39" t="str">
        <f>IF('Options supported'!Z42=1,AC$1,"")</f>
        <v/>
      </c>
      <c r="BK42" s="39" t="str">
        <f>IF('Options supported'!AA42=1,AD$1,"")</f>
        <v/>
      </c>
      <c r="BL42" s="39" t="str">
        <f>IF('Options supported'!AB42=1,AE$1,"")</f>
        <v/>
      </c>
      <c r="BM42" s="39" t="str">
        <f>IF('Options supported'!AC42=1,AF$1,"")</f>
        <v/>
      </c>
      <c r="BN42" s="39" t="str">
        <f>IF('Options supported'!AD42=1,AG$1,"")</f>
        <v/>
      </c>
      <c r="BO42" s="39" t="str">
        <f>IF('Options supported'!AE42=1,AH$1,"")</f>
        <v/>
      </c>
      <c r="BP42" s="39" t="str">
        <f>IF('Options supported'!AF42=1,AI$1,"")</f>
        <v/>
      </c>
      <c r="BQ42" s="39" t="str">
        <f>IF('Options supported'!AG42=1,AJ$1,"")</f>
        <v/>
      </c>
      <c r="BR42" s="39" t="str">
        <f>IF('Options supported'!AH42=1,AK$1,"")</f>
        <v/>
      </c>
      <c r="BS42" s="39" t="str">
        <f>IF('Options supported'!AI42=1,AL$1,"")</f>
        <v/>
      </c>
      <c r="BT42" s="40"/>
      <c r="BU42" t="str">
        <f>IF('Options supported'!D42=-1,G$1,"")</f>
        <v/>
      </c>
      <c r="BV42" t="str">
        <f>IF('Options supported'!E42=-1,H$1,"")</f>
        <v/>
      </c>
      <c r="BW42" t="str">
        <f>IF('Options supported'!F42=-1,I$1,"")</f>
        <v>BEC</v>
      </c>
      <c r="BX42" t="str">
        <f>IF('Options supported'!G42=-1,J$1,"")</f>
        <v/>
      </c>
      <c r="BY42" t="str">
        <f>IF('Options supported'!H42=-1,K$1,"")</f>
        <v/>
      </c>
      <c r="BZ42" t="str">
        <f>IF('Options supported'!I42=-1,L$1,"")</f>
        <v/>
      </c>
      <c r="CA42" t="str">
        <f>IF('Options supported'!J42=-1,M$1,"")</f>
        <v/>
      </c>
      <c r="CB42" t="str">
        <f>IF('Options supported'!K42=-1,N$1,"")</f>
        <v>Energy Resources Aotearoa</v>
      </c>
      <c r="CC42" t="str">
        <f>IF('Options supported'!L42=-1,O$1,"")</f>
        <v/>
      </c>
      <c r="CD42" t="str">
        <f>IF('Options supported'!M42=-1,P$1,"")</f>
        <v/>
      </c>
      <c r="CE42" t="str">
        <f>IF('Options supported'!N42=-1,Q$1,"")</f>
        <v>ERANZ</v>
      </c>
      <c r="CF42" t="str">
        <f>IF('Options supported'!O42=-1,R$1,"")</f>
        <v/>
      </c>
      <c r="CG42" t="str">
        <f>IF('Options supported'!P42=-1,S$1,"")</f>
        <v/>
      </c>
      <c r="CH42" t="str">
        <f>IF('Options supported'!Q42=-1,T$1,"")</f>
        <v>Genesis</v>
      </c>
      <c r="CI42" t="str">
        <f>IF('Options supported'!R42=-1,U$1,"")</f>
        <v/>
      </c>
      <c r="CJ42" t="str">
        <f>IF('Options supported'!S42=-1,V$1,"")</f>
        <v/>
      </c>
      <c r="CK42" t="str">
        <f>IF('Options supported'!T42=-1,W$1,"")</f>
        <v/>
      </c>
      <c r="CL42" t="str">
        <f>IF('Options supported'!U42=-1,X$1,"")</f>
        <v/>
      </c>
      <c r="CM42" t="str">
        <f>IF('Options supported'!V42=-1,Y$1,"")</f>
        <v>Mercury</v>
      </c>
      <c r="CN42" t="str">
        <f>IF('Options supported'!W42=-1,Z$1,"")</f>
        <v/>
      </c>
      <c r="CO42" t="str">
        <f>IF('Options supported'!X42=-1,AA$1,"")</f>
        <v/>
      </c>
      <c r="CP42" t="str">
        <f>IF('Options supported'!Y42=-1,AB$1,"")</f>
        <v>Neil Walbran</v>
      </c>
      <c r="CQ42" t="str">
        <f>IF('Options supported'!Z42=-1,AC$1,"")</f>
        <v>Nova</v>
      </c>
      <c r="CR42" t="str">
        <f>IF('Options supported'!AA42=-1,AD$1,"")</f>
        <v/>
      </c>
      <c r="CS42" t="str">
        <f>IF('Options supported'!AB42=-1,AE$1,"")</f>
        <v>NZWEA</v>
      </c>
      <c r="CT42" t="str">
        <f>IF('Options supported'!AC42=-1,AF$1,"")</f>
        <v/>
      </c>
      <c r="CU42" t="str">
        <f>IF('Options supported'!AD42=-1,AG$1,"")</f>
        <v/>
      </c>
      <c r="CV42" t="str">
        <f>IF('Options supported'!AE42=-1,AH$1,"")</f>
        <v/>
      </c>
      <c r="CW42" t="str">
        <f>IF('Options supported'!AF42=-1,AI$1,"")</f>
        <v/>
      </c>
      <c r="CX42" t="str">
        <f>IF('Options supported'!AG42=-1,AJ$1,"")</f>
        <v/>
      </c>
      <c r="CY42" t="str">
        <f>IF('Options supported'!AH42=-1,AK$1,"")</f>
        <v/>
      </c>
      <c r="CZ42" t="str">
        <f>IF('Options supported'!AI42=-1,AL$1,"")</f>
        <v/>
      </c>
    </row>
    <row r="43" spans="1:104" s="4" customFormat="1" x14ac:dyDescent="0.45">
      <c r="A43" s="41" t="s">
        <v>96</v>
      </c>
      <c r="B43" s="54" t="s">
        <v>97</v>
      </c>
      <c r="C43" s="50">
        <v>-1</v>
      </c>
      <c r="D43" s="54" t="str">
        <f t="shared" si="0"/>
        <v/>
      </c>
      <c r="E43" s="54" t="str">
        <f t="shared" si="1"/>
        <v/>
      </c>
      <c r="F43" s="54" t="str">
        <f t="shared" si="2"/>
        <v>Contact, Genesis, MEUG</v>
      </c>
      <c r="G43" s="41" t="str">
        <f>IF('Options supported'!D43=2,G$1,"")</f>
        <v/>
      </c>
      <c r="H43" s="41" t="str">
        <f>IF('Options supported'!E43=2,H$1,"")</f>
        <v/>
      </c>
      <c r="I43" s="41" t="str">
        <f>IF('Options supported'!F43=2,I$1,"")</f>
        <v/>
      </c>
      <c r="J43" s="41" t="str">
        <f>IF('Options supported'!G43=2,J$1,"")</f>
        <v/>
      </c>
      <c r="K43" s="41" t="str">
        <f>IF('Options supported'!H43=2,K$1,"")</f>
        <v/>
      </c>
      <c r="L43" s="41" t="str">
        <f>IF('Options supported'!I43=2,L$1,"")</f>
        <v/>
      </c>
      <c r="M43" s="41" t="str">
        <f>IF('Options supported'!J43=2,M$1,"")</f>
        <v/>
      </c>
      <c r="N43" s="41" t="str">
        <f>IF('Options supported'!K43=2,N$1,"")</f>
        <v/>
      </c>
      <c r="O43" s="41" t="str">
        <f>IF('Options supported'!L43=2,O$1,"")</f>
        <v/>
      </c>
      <c r="P43" s="41" t="str">
        <f>IF('Options supported'!M43=2,P$1,"")</f>
        <v/>
      </c>
      <c r="Q43" s="41" t="str">
        <f>IF('Options supported'!N43=2,Q$1,"")</f>
        <v/>
      </c>
      <c r="R43" s="41" t="str">
        <f>IF('Options supported'!O43=2,R$1,"")</f>
        <v/>
      </c>
      <c r="S43" s="41" t="str">
        <f>IF('Options supported'!P43=2,S$1,"")</f>
        <v/>
      </c>
      <c r="T43" s="41" t="str">
        <f>IF('Options supported'!Q43=2,T$1,"")</f>
        <v/>
      </c>
      <c r="U43" s="41" t="str">
        <f>IF('Options supported'!R43=2,U$1,"")</f>
        <v/>
      </c>
      <c r="V43" s="41" t="str">
        <f>IF('Options supported'!S43=2,V$1,"")</f>
        <v/>
      </c>
      <c r="W43" s="41" t="str">
        <f>IF('Options supported'!T43=2,W$1,"")</f>
        <v/>
      </c>
      <c r="X43" s="41" t="str">
        <f>IF('Options supported'!U43=2,X$1,"")</f>
        <v/>
      </c>
      <c r="Y43" s="41" t="str">
        <f>IF('Options supported'!V43=2,Y$1,"")</f>
        <v/>
      </c>
      <c r="Z43" s="41" t="str">
        <f>IF('Options supported'!W43=2,Z$1,"")</f>
        <v/>
      </c>
      <c r="AA43" s="41" t="str">
        <f>IF('Options supported'!X43=2,AA$1,"")</f>
        <v/>
      </c>
      <c r="AB43" s="41" t="str">
        <f>IF('Options supported'!Y43=2,AB$1,"")</f>
        <v/>
      </c>
      <c r="AC43" s="41" t="str">
        <f>IF('Options supported'!Z43=2,AC$1,"")</f>
        <v/>
      </c>
      <c r="AD43" s="41" t="str">
        <f>IF('Options supported'!AA43=2,AD$1,"")</f>
        <v/>
      </c>
      <c r="AE43" s="41" t="str">
        <f>IF('Options supported'!AB43=2,AE$1,"")</f>
        <v/>
      </c>
      <c r="AF43" s="41" t="str">
        <f>IF('Options supported'!AC43=2,AF$1,"")</f>
        <v/>
      </c>
      <c r="AG43" s="41" t="str">
        <f>IF('Options supported'!AD43=2,AG$1,"")</f>
        <v/>
      </c>
      <c r="AH43" s="41" t="str">
        <f>IF('Options supported'!AE43=2,AH$1,"")</f>
        <v/>
      </c>
      <c r="AI43" s="41" t="str">
        <f>IF('Options supported'!AF43=2,AI$1,"")</f>
        <v/>
      </c>
      <c r="AJ43" s="41" t="str">
        <f>IF('Options supported'!AG43=2,AJ$1,"")</f>
        <v/>
      </c>
      <c r="AK43" s="41" t="str">
        <f>IF('Options supported'!AH43=2,AK$1,"")</f>
        <v/>
      </c>
      <c r="AL43" s="41" t="str">
        <f>IF('Options supported'!AI43=2,AL$1,"")</f>
        <v/>
      </c>
      <c r="AM43" s="42"/>
      <c r="AN43" s="41" t="str">
        <f>IF('Options supported'!D43=1,G$1,"")</f>
        <v/>
      </c>
      <c r="AO43" s="41" t="str">
        <f>IF('Options supported'!E43=1,H$1,"")</f>
        <v/>
      </c>
      <c r="AP43" s="41" t="str">
        <f>IF('Options supported'!F43=1,I$1,"")</f>
        <v/>
      </c>
      <c r="AQ43" s="41" t="str">
        <f>IF('Options supported'!G43=1,J$1,"")</f>
        <v/>
      </c>
      <c r="AR43" s="41" t="str">
        <f>IF('Options supported'!H43=1,K$1,"")</f>
        <v/>
      </c>
      <c r="AS43" s="41" t="str">
        <f>IF('Options supported'!I43=1,L$1,"")</f>
        <v/>
      </c>
      <c r="AT43" s="41" t="str">
        <f>IF('Options supported'!J43=1,M$1,"")</f>
        <v/>
      </c>
      <c r="AU43" s="41" t="str">
        <f>IF('Options supported'!K43=1,N$1,"")</f>
        <v/>
      </c>
      <c r="AV43" s="41" t="str">
        <f>IF('Options supported'!L43=1,O$1,"")</f>
        <v/>
      </c>
      <c r="AW43" s="41" t="str">
        <f>IF('Options supported'!M43=1,P$1,"")</f>
        <v/>
      </c>
      <c r="AX43" s="41" t="str">
        <f>IF('Options supported'!N43=1,Q$1,"")</f>
        <v/>
      </c>
      <c r="AY43" s="41" t="str">
        <f>IF('Options supported'!O43=1,R$1,"")</f>
        <v/>
      </c>
      <c r="AZ43" s="41" t="str">
        <f>IF('Options supported'!P43=1,S$1,"")</f>
        <v/>
      </c>
      <c r="BA43" s="41" t="str">
        <f>IF('Options supported'!Q43=1,T$1,"")</f>
        <v/>
      </c>
      <c r="BB43" s="41" t="str">
        <f>IF('Options supported'!R43=1,U$1,"")</f>
        <v/>
      </c>
      <c r="BC43" s="41" t="str">
        <f>IF('Options supported'!S43=1,V$1,"")</f>
        <v/>
      </c>
      <c r="BD43" s="41" t="str">
        <f>IF('Options supported'!T43=1,W$1,"")</f>
        <v/>
      </c>
      <c r="BE43" s="41" t="str">
        <f>IF('Options supported'!U43=1,X$1,"")</f>
        <v/>
      </c>
      <c r="BF43" s="41" t="str">
        <f>IF('Options supported'!V43=1,Y$1,"")</f>
        <v/>
      </c>
      <c r="BG43" s="41" t="str">
        <f>IF('Options supported'!W43=1,Z$1,"")</f>
        <v/>
      </c>
      <c r="BH43" s="41" t="str">
        <f>IF('Options supported'!X43=1,AA$1,"")</f>
        <v/>
      </c>
      <c r="BI43" s="41" t="str">
        <f>IF('Options supported'!Y43=1,AB$1,"")</f>
        <v/>
      </c>
      <c r="BJ43" s="41" t="str">
        <f>IF('Options supported'!Z43=1,AC$1,"")</f>
        <v/>
      </c>
      <c r="BK43" s="41" t="str">
        <f>IF('Options supported'!AA43=1,AD$1,"")</f>
        <v/>
      </c>
      <c r="BL43" s="41" t="str">
        <f>IF('Options supported'!AB43=1,AE$1,"")</f>
        <v/>
      </c>
      <c r="BM43" s="41" t="str">
        <f>IF('Options supported'!AC43=1,AF$1,"")</f>
        <v/>
      </c>
      <c r="BN43" s="41" t="str">
        <f>IF('Options supported'!AD43=1,AG$1,"")</f>
        <v/>
      </c>
      <c r="BO43" s="41" t="str">
        <f>IF('Options supported'!AE43=1,AH$1,"")</f>
        <v/>
      </c>
      <c r="BP43" s="41" t="str">
        <f>IF('Options supported'!AF43=1,AI$1,"")</f>
        <v/>
      </c>
      <c r="BQ43" s="41" t="str">
        <f>IF('Options supported'!AG43=1,AJ$1,"")</f>
        <v/>
      </c>
      <c r="BR43" s="41" t="str">
        <f>IF('Options supported'!AH43=1,AK$1,"")</f>
        <v/>
      </c>
      <c r="BS43" s="41" t="str">
        <f>IF('Options supported'!AI43=1,AL$1,"")</f>
        <v/>
      </c>
      <c r="BT43" s="42"/>
      <c r="BU43" s="4" t="str">
        <f>IF('Options supported'!D43=-1,G$1,"")</f>
        <v/>
      </c>
      <c r="BV43" s="4" t="str">
        <f>IF('Options supported'!E43=-1,H$1,"")</f>
        <v/>
      </c>
      <c r="BW43" s="4" t="str">
        <f>IF('Options supported'!F43=-1,I$1,"")</f>
        <v/>
      </c>
      <c r="BX43" s="4" t="str">
        <f>IF('Options supported'!G43=-1,J$1,"")</f>
        <v/>
      </c>
      <c r="BY43" s="4" t="str">
        <f>IF('Options supported'!H43=-1,K$1,"")</f>
        <v>Contact</v>
      </c>
      <c r="BZ43" s="4" t="str">
        <f>IF('Options supported'!I43=-1,L$1,"")</f>
        <v/>
      </c>
      <c r="CA43" s="4" t="str">
        <f>IF('Options supported'!J43=-1,M$1,"")</f>
        <v/>
      </c>
      <c r="CB43" s="4" t="str">
        <f>IF('Options supported'!K43=-1,N$1,"")</f>
        <v/>
      </c>
      <c r="CC43" s="4" t="str">
        <f>IF('Options supported'!L43=-1,O$1,"")</f>
        <v/>
      </c>
      <c r="CD43" s="4" t="str">
        <f>IF('Options supported'!M43=-1,P$1,"")</f>
        <v/>
      </c>
      <c r="CE43" s="4" t="str">
        <f>IF('Options supported'!N43=-1,Q$1,"")</f>
        <v/>
      </c>
      <c r="CF43" s="4" t="str">
        <f>IF('Options supported'!O43=-1,R$1,"")</f>
        <v/>
      </c>
      <c r="CG43" s="4" t="str">
        <f>IF('Options supported'!P43=-1,S$1,"")</f>
        <v/>
      </c>
      <c r="CH43" s="4" t="str">
        <f>IF('Options supported'!Q43=-1,T$1,"")</f>
        <v>Genesis</v>
      </c>
      <c r="CI43" s="4" t="str">
        <f>IF('Options supported'!R43=-1,U$1,"")</f>
        <v/>
      </c>
      <c r="CJ43" s="4" t="str">
        <f>IF('Options supported'!S43=-1,V$1,"")</f>
        <v/>
      </c>
      <c r="CK43" s="4" t="str">
        <f>IF('Options supported'!T43=-1,W$1,"")</f>
        <v/>
      </c>
      <c r="CL43" s="4" t="str">
        <f>IF('Options supported'!U43=-1,X$1,"")</f>
        <v/>
      </c>
      <c r="CM43" s="4" t="str">
        <f>IF('Options supported'!V43=-1,Y$1,"")</f>
        <v/>
      </c>
      <c r="CN43" s="4" t="str">
        <f>IF('Options supported'!W43=-1,Z$1,"")</f>
        <v/>
      </c>
      <c r="CO43" s="4" t="str">
        <f>IF('Options supported'!X43=-1,AA$1,"")</f>
        <v>MEUG</v>
      </c>
      <c r="CP43" s="4" t="str">
        <f>IF('Options supported'!Y43=-1,AB$1,"")</f>
        <v/>
      </c>
      <c r="CQ43" s="4" t="str">
        <f>IF('Options supported'!Z43=-1,AC$1,"")</f>
        <v/>
      </c>
      <c r="CR43" s="4" t="str">
        <f>IF('Options supported'!AA43=-1,AD$1,"")</f>
        <v/>
      </c>
      <c r="CS43" s="4" t="str">
        <f>IF('Options supported'!AB43=-1,AE$1,"")</f>
        <v/>
      </c>
      <c r="CT43" s="4" t="str">
        <f>IF('Options supported'!AC43=-1,AF$1,"")</f>
        <v/>
      </c>
      <c r="CU43" s="4" t="str">
        <f>IF('Options supported'!AD43=-1,AG$1,"")</f>
        <v/>
      </c>
      <c r="CV43" s="4" t="str">
        <f>IF('Options supported'!AE43=-1,AH$1,"")</f>
        <v/>
      </c>
      <c r="CW43" s="4" t="str">
        <f>IF('Options supported'!AF43=-1,AI$1,"")</f>
        <v/>
      </c>
      <c r="CX43" s="4" t="str">
        <f>IF('Options supported'!AG43=-1,AJ$1,"")</f>
        <v/>
      </c>
      <c r="CY43" s="4" t="str">
        <f>IF('Options supported'!AH43=-1,AK$1,"")</f>
        <v/>
      </c>
      <c r="CZ43" s="4" t="str">
        <f>IF('Options supported'!AI43=-1,AL$1,"")</f>
        <v/>
      </c>
    </row>
    <row r="44" spans="1:104" s="43" customFormat="1" ht="24" x14ac:dyDescent="0.45">
      <c r="A44" s="44" t="s">
        <v>98</v>
      </c>
      <c r="B44" s="55" t="s">
        <v>99</v>
      </c>
      <c r="C44" s="52">
        <v>2</v>
      </c>
      <c r="D44" s="55" t="str">
        <f t="shared" si="0"/>
        <v>ERANZ, Genesis, Mercury, Meridian, Neil Walbran, Nova, NZWEA, SolarZero, Vector</v>
      </c>
      <c r="E44" s="55" t="str">
        <f t="shared" si="1"/>
        <v>Haast &amp; indep. Retailers</v>
      </c>
      <c r="F44" s="55" t="str">
        <f t="shared" si="2"/>
        <v>MEUG</v>
      </c>
      <c r="G44" s="44" t="str">
        <f>IF('Options supported'!D44=2,G$1,"")</f>
        <v/>
      </c>
      <c r="H44" s="44" t="str">
        <f>IF('Options supported'!E44=2,H$1,"")</f>
        <v/>
      </c>
      <c r="I44" s="44" t="str">
        <f>IF('Options supported'!F44=2,I$1,"")</f>
        <v/>
      </c>
      <c r="J44" s="44" t="str">
        <f>IF('Options supported'!G44=2,J$1,"")</f>
        <v/>
      </c>
      <c r="K44" s="44" t="str">
        <f>IF('Options supported'!H44=2,K$1,"")</f>
        <v/>
      </c>
      <c r="L44" s="44" t="str">
        <f>IF('Options supported'!I44=2,L$1,"")</f>
        <v/>
      </c>
      <c r="M44" s="44" t="str">
        <f>IF('Options supported'!J44=2,M$1,"")</f>
        <v/>
      </c>
      <c r="N44" s="44" t="str">
        <f>IF('Options supported'!K44=2,N$1,"")</f>
        <v/>
      </c>
      <c r="O44" s="44" t="str">
        <f>IF('Options supported'!L44=2,O$1,"")</f>
        <v/>
      </c>
      <c r="P44" s="44" t="str">
        <f>IF('Options supported'!M44=2,P$1,"")</f>
        <v/>
      </c>
      <c r="Q44" s="44" t="str">
        <f>IF('Options supported'!N44=2,Q$1,"")</f>
        <v>ERANZ</v>
      </c>
      <c r="R44" s="44" t="str">
        <f>IF('Options supported'!O44=2,R$1,"")</f>
        <v/>
      </c>
      <c r="S44" s="44" t="str">
        <f>IF('Options supported'!P44=2,S$1,"")</f>
        <v/>
      </c>
      <c r="T44" s="44" t="str">
        <f>IF('Options supported'!Q44=2,T$1,"")</f>
        <v>Genesis</v>
      </c>
      <c r="U44" s="44" t="str">
        <f>IF('Options supported'!R44=2,U$1,"")</f>
        <v/>
      </c>
      <c r="V44" s="44" t="str">
        <f>IF('Options supported'!S44=2,V$1,"")</f>
        <v/>
      </c>
      <c r="W44" s="44" t="str">
        <f>IF('Options supported'!T44=2,W$1,"")</f>
        <v/>
      </c>
      <c r="X44" s="44" t="str">
        <f>IF('Options supported'!U44=2,X$1,"")</f>
        <v/>
      </c>
      <c r="Y44" s="44" t="str">
        <f>IF('Options supported'!V44=2,Y$1,"")</f>
        <v>Mercury</v>
      </c>
      <c r="Z44" s="44" t="str">
        <f>IF('Options supported'!W44=2,Z$1,"")</f>
        <v>Meridian</v>
      </c>
      <c r="AA44" s="44" t="str">
        <f>IF('Options supported'!X44=2,AA$1,"")</f>
        <v/>
      </c>
      <c r="AB44" s="44" t="str">
        <f>IF('Options supported'!Y44=2,AB$1,"")</f>
        <v>Neil Walbran</v>
      </c>
      <c r="AC44" s="44" t="str">
        <f>IF('Options supported'!Z44=2,AC$1,"")</f>
        <v>Nova</v>
      </c>
      <c r="AD44" s="44" t="str">
        <f>IF('Options supported'!AA44=2,AD$1,"")</f>
        <v/>
      </c>
      <c r="AE44" s="44" t="str">
        <f>IF('Options supported'!AB44=2,AE$1,"")</f>
        <v>NZWEA</v>
      </c>
      <c r="AF44" s="44" t="str">
        <f>IF('Options supported'!AC44=2,AF$1,"")</f>
        <v/>
      </c>
      <c r="AG44" s="44" t="str">
        <f>IF('Options supported'!AD44=2,AG$1,"")</f>
        <v/>
      </c>
      <c r="AH44" s="44" t="str">
        <f>IF('Options supported'!AE44=2,AH$1,"")</f>
        <v/>
      </c>
      <c r="AI44" s="44" t="str">
        <f>IF('Options supported'!AF44=2,AI$1,"")</f>
        <v>SolarZero</v>
      </c>
      <c r="AJ44" s="44" t="str">
        <f>IF('Options supported'!AG44=2,AJ$1,"")</f>
        <v/>
      </c>
      <c r="AK44" s="44" t="str">
        <f>IF('Options supported'!AH44=2,AK$1,"")</f>
        <v>Vector</v>
      </c>
      <c r="AL44" s="44" t="str">
        <f>IF('Options supported'!AI44=2,AL$1,"")</f>
        <v/>
      </c>
      <c r="AM44" s="45"/>
      <c r="AN44" s="44" t="str">
        <f>IF('Options supported'!D44=1,G$1,"")</f>
        <v/>
      </c>
      <c r="AO44" s="44" t="str">
        <f>IF('Options supported'!E44=1,H$1,"")</f>
        <v/>
      </c>
      <c r="AP44" s="44" t="str">
        <f>IF('Options supported'!F44=1,I$1,"")</f>
        <v/>
      </c>
      <c r="AQ44" s="44" t="str">
        <f>IF('Options supported'!G44=1,J$1,"")</f>
        <v/>
      </c>
      <c r="AR44" s="44" t="str">
        <f>IF('Options supported'!H44=1,K$1,"")</f>
        <v/>
      </c>
      <c r="AS44" s="44" t="str">
        <f>IF('Options supported'!I44=1,L$1,"")</f>
        <v/>
      </c>
      <c r="AT44" s="44" t="str">
        <f>IF('Options supported'!J44=1,M$1,"")</f>
        <v/>
      </c>
      <c r="AU44" s="44" t="str">
        <f>IF('Options supported'!K44=1,N$1,"")</f>
        <v/>
      </c>
      <c r="AV44" s="44" t="str">
        <f>IF('Options supported'!L44=1,O$1,"")</f>
        <v/>
      </c>
      <c r="AW44" s="44" t="str">
        <f>IF('Options supported'!M44=1,P$1,"")</f>
        <v/>
      </c>
      <c r="AX44" s="44" t="str">
        <f>IF('Options supported'!N44=1,Q$1,"")</f>
        <v/>
      </c>
      <c r="AY44" s="44" t="str">
        <f>IF('Options supported'!O44=1,R$1,"")</f>
        <v/>
      </c>
      <c r="AZ44" s="44" t="str">
        <f>IF('Options supported'!P44=1,S$1,"")</f>
        <v/>
      </c>
      <c r="BA44" s="44" t="str">
        <f>IF('Options supported'!Q44=1,T$1,"")</f>
        <v/>
      </c>
      <c r="BB44" s="44" t="str">
        <f>IF('Options supported'!R44=1,U$1,"")</f>
        <v>Haast &amp; indep. Retailers</v>
      </c>
      <c r="BC44" s="44" t="str">
        <f>IF('Options supported'!S44=1,V$1,"")</f>
        <v/>
      </c>
      <c r="BD44" s="44" t="str">
        <f>IF('Options supported'!T44=1,W$1,"")</f>
        <v/>
      </c>
      <c r="BE44" s="44" t="str">
        <f>IF('Options supported'!U44=1,X$1,"")</f>
        <v/>
      </c>
      <c r="BF44" s="44" t="str">
        <f>IF('Options supported'!V44=1,Y$1,"")</f>
        <v/>
      </c>
      <c r="BG44" s="44" t="str">
        <f>IF('Options supported'!W44=1,Z$1,"")</f>
        <v/>
      </c>
      <c r="BH44" s="44" t="str">
        <f>IF('Options supported'!X44=1,AA$1,"")</f>
        <v/>
      </c>
      <c r="BI44" s="44" t="str">
        <f>IF('Options supported'!Y44=1,AB$1,"")</f>
        <v/>
      </c>
      <c r="BJ44" s="44" t="str">
        <f>IF('Options supported'!Z44=1,AC$1,"")</f>
        <v/>
      </c>
      <c r="BK44" s="44" t="str">
        <f>IF('Options supported'!AA44=1,AD$1,"")</f>
        <v/>
      </c>
      <c r="BL44" s="44" t="str">
        <f>IF('Options supported'!AB44=1,AE$1,"")</f>
        <v/>
      </c>
      <c r="BM44" s="44" t="str">
        <f>IF('Options supported'!AC44=1,AF$1,"")</f>
        <v/>
      </c>
      <c r="BN44" s="44" t="str">
        <f>IF('Options supported'!AD44=1,AG$1,"")</f>
        <v/>
      </c>
      <c r="BO44" s="44" t="str">
        <f>IF('Options supported'!AE44=1,AH$1,"")</f>
        <v/>
      </c>
      <c r="BP44" s="44" t="str">
        <f>IF('Options supported'!AF44=1,AI$1,"")</f>
        <v/>
      </c>
      <c r="BQ44" s="44" t="str">
        <f>IF('Options supported'!AG44=1,AJ$1,"")</f>
        <v/>
      </c>
      <c r="BR44" s="44" t="str">
        <f>IF('Options supported'!AH44=1,AK$1,"")</f>
        <v/>
      </c>
      <c r="BS44" s="44" t="str">
        <f>IF('Options supported'!AI44=1,AL$1,"")</f>
        <v/>
      </c>
      <c r="BT44" s="45"/>
      <c r="BU44" s="43" t="str">
        <f>IF('Options supported'!D44=-1,G$1,"")</f>
        <v/>
      </c>
      <c r="BV44" s="43" t="str">
        <f>IF('Options supported'!E44=-1,H$1,"")</f>
        <v/>
      </c>
      <c r="BW44" s="43" t="str">
        <f>IF('Options supported'!F44=-1,I$1,"")</f>
        <v/>
      </c>
      <c r="BX44" s="43" t="str">
        <f>IF('Options supported'!G44=-1,J$1,"")</f>
        <v/>
      </c>
      <c r="BY44" s="43" t="str">
        <f>IF('Options supported'!H44=-1,K$1,"")</f>
        <v/>
      </c>
      <c r="BZ44" s="43" t="str">
        <f>IF('Options supported'!I44=-1,L$1,"")</f>
        <v/>
      </c>
      <c r="CA44" s="43" t="str">
        <f>IF('Options supported'!J44=-1,M$1,"")</f>
        <v/>
      </c>
      <c r="CB44" s="43" t="str">
        <f>IF('Options supported'!K44=-1,N$1,"")</f>
        <v/>
      </c>
      <c r="CC44" s="43" t="str">
        <f>IF('Options supported'!L44=-1,O$1,"")</f>
        <v/>
      </c>
      <c r="CD44" s="43" t="str">
        <f>IF('Options supported'!M44=-1,P$1,"")</f>
        <v/>
      </c>
      <c r="CE44" s="43" t="str">
        <f>IF('Options supported'!N44=-1,Q$1,"")</f>
        <v/>
      </c>
      <c r="CF44" s="43" t="str">
        <f>IF('Options supported'!O44=-1,R$1,"")</f>
        <v/>
      </c>
      <c r="CG44" s="43" t="str">
        <f>IF('Options supported'!P44=-1,S$1,"")</f>
        <v/>
      </c>
      <c r="CH44" s="43" t="str">
        <f>IF('Options supported'!Q44=-1,T$1,"")</f>
        <v/>
      </c>
      <c r="CI44" s="43" t="str">
        <f>IF('Options supported'!R44=-1,U$1,"")</f>
        <v/>
      </c>
      <c r="CJ44" s="43" t="str">
        <f>IF('Options supported'!S44=-1,V$1,"")</f>
        <v/>
      </c>
      <c r="CK44" s="43" t="str">
        <f>IF('Options supported'!T44=-1,W$1,"")</f>
        <v/>
      </c>
      <c r="CL44" s="43" t="str">
        <f>IF('Options supported'!U44=-1,X$1,"")</f>
        <v/>
      </c>
      <c r="CM44" s="43" t="str">
        <f>IF('Options supported'!V44=-1,Y$1,"")</f>
        <v/>
      </c>
      <c r="CN44" s="43" t="str">
        <f>IF('Options supported'!W44=-1,Z$1,"")</f>
        <v/>
      </c>
      <c r="CO44" s="43" t="str">
        <f>IF('Options supported'!X44=-1,AA$1,"")</f>
        <v>MEUG</v>
      </c>
      <c r="CP44" s="43" t="str">
        <f>IF('Options supported'!Y44=-1,AB$1,"")</f>
        <v/>
      </c>
      <c r="CQ44" s="43" t="str">
        <f>IF('Options supported'!Z44=-1,AC$1,"")</f>
        <v/>
      </c>
      <c r="CR44" s="43" t="str">
        <f>IF('Options supported'!AA44=-1,AD$1,"")</f>
        <v/>
      </c>
      <c r="CS44" s="43" t="str">
        <f>IF('Options supported'!AB44=-1,AE$1,"")</f>
        <v/>
      </c>
      <c r="CT44" s="43" t="str">
        <f>IF('Options supported'!AC44=-1,AF$1,"")</f>
        <v/>
      </c>
      <c r="CU44" s="43" t="str">
        <f>IF('Options supported'!AD44=-1,AG$1,"")</f>
        <v/>
      </c>
      <c r="CV44" s="43" t="str">
        <f>IF('Options supported'!AE44=-1,AH$1,"")</f>
        <v/>
      </c>
      <c r="CW44" s="43" t="str">
        <f>IF('Options supported'!AF44=-1,AI$1,"")</f>
        <v/>
      </c>
      <c r="CX44" s="43" t="str">
        <f>IF('Options supported'!AG44=-1,AJ$1,"")</f>
        <v/>
      </c>
      <c r="CY44" s="43" t="str">
        <f>IF('Options supported'!AH44=-1,AK$1,"")</f>
        <v/>
      </c>
      <c r="CZ44" s="43" t="str">
        <f>IF('Options supported'!AI44=-1,AL$1,"")</f>
        <v/>
      </c>
    </row>
    <row r="45" spans="1:104" ht="24" x14ac:dyDescent="0.45">
      <c r="A45" s="39" t="s">
        <v>100</v>
      </c>
      <c r="B45" s="2" t="s">
        <v>101</v>
      </c>
      <c r="C45" s="48">
        <v>2</v>
      </c>
      <c r="D45" s="2" t="str">
        <f t="shared" si="0"/>
        <v>ERANZ, Genesis, Mercury, Meridian, Neil Walbran, Nova, NZWEA, Vector</v>
      </c>
      <c r="E45" s="2" t="str">
        <f t="shared" si="1"/>
        <v>SolarZero</v>
      </c>
      <c r="F45" s="2" t="str">
        <f t="shared" si="2"/>
        <v>MEUG</v>
      </c>
      <c r="G45" s="39" t="str">
        <f>IF('Options supported'!D45=2,G$1,"")</f>
        <v/>
      </c>
      <c r="H45" s="39" t="str">
        <f>IF('Options supported'!E45=2,H$1,"")</f>
        <v/>
      </c>
      <c r="I45" s="39" t="str">
        <f>IF('Options supported'!F45=2,I$1,"")</f>
        <v/>
      </c>
      <c r="J45" s="39" t="str">
        <f>IF('Options supported'!G45=2,J$1,"")</f>
        <v/>
      </c>
      <c r="K45" s="39" t="str">
        <f>IF('Options supported'!H45=2,K$1,"")</f>
        <v/>
      </c>
      <c r="L45" s="39" t="str">
        <f>IF('Options supported'!I45=2,L$1,"")</f>
        <v/>
      </c>
      <c r="M45" s="39" t="str">
        <f>IF('Options supported'!J45=2,M$1,"")</f>
        <v/>
      </c>
      <c r="N45" s="39" t="str">
        <f>IF('Options supported'!K45=2,N$1,"")</f>
        <v/>
      </c>
      <c r="O45" s="39" t="str">
        <f>IF('Options supported'!L45=2,O$1,"")</f>
        <v/>
      </c>
      <c r="P45" s="39" t="str">
        <f>IF('Options supported'!M45=2,P$1,"")</f>
        <v/>
      </c>
      <c r="Q45" s="39" t="str">
        <f>IF('Options supported'!N45=2,Q$1,"")</f>
        <v>ERANZ</v>
      </c>
      <c r="R45" s="39" t="str">
        <f>IF('Options supported'!O45=2,R$1,"")</f>
        <v/>
      </c>
      <c r="S45" s="39" t="str">
        <f>IF('Options supported'!P45=2,S$1,"")</f>
        <v/>
      </c>
      <c r="T45" s="39" t="str">
        <f>IF('Options supported'!Q45=2,T$1,"")</f>
        <v>Genesis</v>
      </c>
      <c r="U45" s="39" t="str">
        <f>IF('Options supported'!R45=2,U$1,"")</f>
        <v/>
      </c>
      <c r="V45" s="39" t="str">
        <f>IF('Options supported'!S45=2,V$1,"")</f>
        <v/>
      </c>
      <c r="W45" s="39" t="str">
        <f>IF('Options supported'!T45=2,W$1,"")</f>
        <v/>
      </c>
      <c r="X45" s="39" t="str">
        <f>IF('Options supported'!U45=2,X$1,"")</f>
        <v/>
      </c>
      <c r="Y45" s="39" t="str">
        <f>IF('Options supported'!V45=2,Y$1,"")</f>
        <v>Mercury</v>
      </c>
      <c r="Z45" s="39" t="str">
        <f>IF('Options supported'!W45=2,Z$1,"")</f>
        <v>Meridian</v>
      </c>
      <c r="AA45" s="39" t="str">
        <f>IF('Options supported'!X45=2,AA$1,"")</f>
        <v/>
      </c>
      <c r="AB45" s="39" t="str">
        <f>IF('Options supported'!Y45=2,AB$1,"")</f>
        <v>Neil Walbran</v>
      </c>
      <c r="AC45" s="39" t="str">
        <f>IF('Options supported'!Z45=2,AC$1,"")</f>
        <v>Nova</v>
      </c>
      <c r="AD45" s="39" t="str">
        <f>IF('Options supported'!AA45=2,AD$1,"")</f>
        <v/>
      </c>
      <c r="AE45" s="39" t="str">
        <f>IF('Options supported'!AB45=2,AE$1,"")</f>
        <v>NZWEA</v>
      </c>
      <c r="AF45" s="39" t="str">
        <f>IF('Options supported'!AC45=2,AF$1,"")</f>
        <v/>
      </c>
      <c r="AG45" s="39" t="str">
        <f>IF('Options supported'!AD45=2,AG$1,"")</f>
        <v/>
      </c>
      <c r="AH45" s="39" t="str">
        <f>IF('Options supported'!AE45=2,AH$1,"")</f>
        <v/>
      </c>
      <c r="AI45" s="39" t="str">
        <f>IF('Options supported'!AF45=2,AI$1,"")</f>
        <v/>
      </c>
      <c r="AJ45" s="39" t="str">
        <f>IF('Options supported'!AG45=2,AJ$1,"")</f>
        <v/>
      </c>
      <c r="AK45" s="39" t="str">
        <f>IF('Options supported'!AH45=2,AK$1,"")</f>
        <v>Vector</v>
      </c>
      <c r="AL45" s="39" t="str">
        <f>IF('Options supported'!AI45=2,AL$1,"")</f>
        <v/>
      </c>
      <c r="AM45" s="40"/>
      <c r="AN45" s="39" t="str">
        <f>IF('Options supported'!D45=1,G$1,"")</f>
        <v/>
      </c>
      <c r="AO45" s="39" t="str">
        <f>IF('Options supported'!E45=1,H$1,"")</f>
        <v/>
      </c>
      <c r="AP45" s="39" t="str">
        <f>IF('Options supported'!F45=1,I$1,"")</f>
        <v/>
      </c>
      <c r="AQ45" s="39" t="str">
        <f>IF('Options supported'!G45=1,J$1,"")</f>
        <v/>
      </c>
      <c r="AR45" s="39" t="str">
        <f>IF('Options supported'!H45=1,K$1,"")</f>
        <v/>
      </c>
      <c r="AS45" s="39" t="str">
        <f>IF('Options supported'!I45=1,L$1,"")</f>
        <v/>
      </c>
      <c r="AT45" s="39" t="str">
        <f>IF('Options supported'!J45=1,M$1,"")</f>
        <v/>
      </c>
      <c r="AU45" s="39" t="str">
        <f>IF('Options supported'!K45=1,N$1,"")</f>
        <v/>
      </c>
      <c r="AV45" s="39" t="str">
        <f>IF('Options supported'!L45=1,O$1,"")</f>
        <v/>
      </c>
      <c r="AW45" s="39" t="str">
        <f>IF('Options supported'!M45=1,P$1,"")</f>
        <v/>
      </c>
      <c r="AX45" s="39" t="str">
        <f>IF('Options supported'!N45=1,Q$1,"")</f>
        <v/>
      </c>
      <c r="AY45" s="39" t="str">
        <f>IF('Options supported'!O45=1,R$1,"")</f>
        <v/>
      </c>
      <c r="AZ45" s="39" t="str">
        <f>IF('Options supported'!P45=1,S$1,"")</f>
        <v/>
      </c>
      <c r="BA45" s="39" t="str">
        <f>IF('Options supported'!Q45=1,T$1,"")</f>
        <v/>
      </c>
      <c r="BB45" s="39" t="str">
        <f>IF('Options supported'!R45=1,U$1,"")</f>
        <v/>
      </c>
      <c r="BC45" s="39" t="str">
        <f>IF('Options supported'!S45=1,V$1,"")</f>
        <v/>
      </c>
      <c r="BD45" s="39" t="str">
        <f>IF('Options supported'!T45=1,W$1,"")</f>
        <v/>
      </c>
      <c r="BE45" s="39" t="str">
        <f>IF('Options supported'!U45=1,X$1,"")</f>
        <v/>
      </c>
      <c r="BF45" s="39" t="str">
        <f>IF('Options supported'!V45=1,Y$1,"")</f>
        <v/>
      </c>
      <c r="BG45" s="39" t="str">
        <f>IF('Options supported'!W45=1,Z$1,"")</f>
        <v/>
      </c>
      <c r="BH45" s="39" t="str">
        <f>IF('Options supported'!X45=1,AA$1,"")</f>
        <v/>
      </c>
      <c r="BI45" s="39" t="str">
        <f>IF('Options supported'!Y45=1,AB$1,"")</f>
        <v/>
      </c>
      <c r="BJ45" s="39" t="str">
        <f>IF('Options supported'!Z45=1,AC$1,"")</f>
        <v/>
      </c>
      <c r="BK45" s="39" t="str">
        <f>IF('Options supported'!AA45=1,AD$1,"")</f>
        <v/>
      </c>
      <c r="BL45" s="39" t="str">
        <f>IF('Options supported'!AB45=1,AE$1,"")</f>
        <v/>
      </c>
      <c r="BM45" s="39" t="str">
        <f>IF('Options supported'!AC45=1,AF$1,"")</f>
        <v/>
      </c>
      <c r="BN45" s="39" t="str">
        <f>IF('Options supported'!AD45=1,AG$1,"")</f>
        <v/>
      </c>
      <c r="BO45" s="39" t="str">
        <f>IF('Options supported'!AE45=1,AH$1,"")</f>
        <v/>
      </c>
      <c r="BP45" s="39" t="str">
        <f>IF('Options supported'!AF45=1,AI$1,"")</f>
        <v>SolarZero</v>
      </c>
      <c r="BQ45" s="39" t="str">
        <f>IF('Options supported'!AG45=1,AJ$1,"")</f>
        <v/>
      </c>
      <c r="BR45" s="39" t="str">
        <f>IF('Options supported'!AH45=1,AK$1,"")</f>
        <v/>
      </c>
      <c r="BS45" s="39" t="str">
        <f>IF('Options supported'!AI45=1,AL$1,"")</f>
        <v/>
      </c>
      <c r="BT45" s="40"/>
      <c r="BU45" t="str">
        <f>IF('Options supported'!D45=-1,G$1,"")</f>
        <v/>
      </c>
      <c r="BV45" t="str">
        <f>IF('Options supported'!E45=-1,H$1,"")</f>
        <v/>
      </c>
      <c r="BW45" t="str">
        <f>IF('Options supported'!F45=-1,I$1,"")</f>
        <v/>
      </c>
      <c r="BX45" t="str">
        <f>IF('Options supported'!G45=-1,J$1,"")</f>
        <v/>
      </c>
      <c r="BY45" t="str">
        <f>IF('Options supported'!H45=-1,K$1,"")</f>
        <v/>
      </c>
      <c r="BZ45" t="str">
        <f>IF('Options supported'!I45=-1,L$1,"")</f>
        <v/>
      </c>
      <c r="CA45" t="str">
        <f>IF('Options supported'!J45=-1,M$1,"")</f>
        <v/>
      </c>
      <c r="CB45" t="str">
        <f>IF('Options supported'!K45=-1,N$1,"")</f>
        <v/>
      </c>
      <c r="CC45" t="str">
        <f>IF('Options supported'!L45=-1,O$1,"")</f>
        <v/>
      </c>
      <c r="CD45" t="str">
        <f>IF('Options supported'!M45=-1,P$1,"")</f>
        <v/>
      </c>
      <c r="CE45" t="str">
        <f>IF('Options supported'!N45=-1,Q$1,"")</f>
        <v/>
      </c>
      <c r="CF45" t="str">
        <f>IF('Options supported'!O45=-1,R$1,"")</f>
        <v/>
      </c>
      <c r="CG45" t="str">
        <f>IF('Options supported'!P45=-1,S$1,"")</f>
        <v/>
      </c>
      <c r="CH45" t="str">
        <f>IF('Options supported'!Q45=-1,T$1,"")</f>
        <v/>
      </c>
      <c r="CI45" t="str">
        <f>IF('Options supported'!R45=-1,U$1,"")</f>
        <v/>
      </c>
      <c r="CJ45" t="str">
        <f>IF('Options supported'!S45=-1,V$1,"")</f>
        <v/>
      </c>
      <c r="CK45" t="str">
        <f>IF('Options supported'!T45=-1,W$1,"")</f>
        <v/>
      </c>
      <c r="CL45" t="str">
        <f>IF('Options supported'!U45=-1,X$1,"")</f>
        <v/>
      </c>
      <c r="CM45" t="str">
        <f>IF('Options supported'!V45=-1,Y$1,"")</f>
        <v/>
      </c>
      <c r="CN45" t="str">
        <f>IF('Options supported'!W45=-1,Z$1,"")</f>
        <v/>
      </c>
      <c r="CO45" t="str">
        <f>IF('Options supported'!X45=-1,AA$1,"")</f>
        <v>MEUG</v>
      </c>
      <c r="CP45" t="str">
        <f>IF('Options supported'!Y45=-1,AB$1,"")</f>
        <v/>
      </c>
      <c r="CQ45" t="str">
        <f>IF('Options supported'!Z45=-1,AC$1,"")</f>
        <v/>
      </c>
      <c r="CR45" t="str">
        <f>IF('Options supported'!AA45=-1,AD$1,"")</f>
        <v/>
      </c>
      <c r="CS45" t="str">
        <f>IF('Options supported'!AB45=-1,AE$1,"")</f>
        <v/>
      </c>
      <c r="CT45" t="str">
        <f>IF('Options supported'!AC45=-1,AF$1,"")</f>
        <v/>
      </c>
      <c r="CU45" t="str">
        <f>IF('Options supported'!AD45=-1,AG$1,"")</f>
        <v/>
      </c>
      <c r="CV45" t="str">
        <f>IF('Options supported'!AE45=-1,AH$1,"")</f>
        <v/>
      </c>
      <c r="CW45" t="str">
        <f>IF('Options supported'!AF45=-1,AI$1,"")</f>
        <v/>
      </c>
      <c r="CX45" t="str">
        <f>IF('Options supported'!AG45=-1,AJ$1,"")</f>
        <v/>
      </c>
      <c r="CY45" t="str">
        <f>IF('Options supported'!AH45=-1,AK$1,"")</f>
        <v/>
      </c>
      <c r="CZ45" t="str">
        <f>IF('Options supported'!AI45=-1,AL$1,"")</f>
        <v/>
      </c>
    </row>
    <row r="46" spans="1:104" ht="24" x14ac:dyDescent="0.45">
      <c r="A46" s="39" t="s">
        <v>102</v>
      </c>
      <c r="B46" s="2" t="s">
        <v>103</v>
      </c>
      <c r="C46" s="48">
        <v>2</v>
      </c>
      <c r="D46" s="2" t="str">
        <f t="shared" si="0"/>
        <v>ERANZ, Genesis, Mercury, Meridian, Neil Walbran, Nova, NZWEA, SolarZero, Vector</v>
      </c>
      <c r="E46" s="2" t="str">
        <f t="shared" si="1"/>
        <v/>
      </c>
      <c r="F46" s="2" t="str">
        <f t="shared" si="2"/>
        <v>MEUG</v>
      </c>
      <c r="G46" s="39" t="str">
        <f>IF('Options supported'!D46=2,G$1,"")</f>
        <v/>
      </c>
      <c r="H46" s="39" t="str">
        <f>IF('Options supported'!E46=2,H$1,"")</f>
        <v/>
      </c>
      <c r="I46" s="39" t="str">
        <f>IF('Options supported'!F46=2,I$1,"")</f>
        <v/>
      </c>
      <c r="J46" s="39" t="str">
        <f>IF('Options supported'!G46=2,J$1,"")</f>
        <v/>
      </c>
      <c r="K46" s="39" t="str">
        <f>IF('Options supported'!H46=2,K$1,"")</f>
        <v/>
      </c>
      <c r="L46" s="39" t="str">
        <f>IF('Options supported'!I46=2,L$1,"")</f>
        <v/>
      </c>
      <c r="M46" s="39" t="str">
        <f>IF('Options supported'!J46=2,M$1,"")</f>
        <v/>
      </c>
      <c r="N46" s="39" t="str">
        <f>IF('Options supported'!K46=2,N$1,"")</f>
        <v/>
      </c>
      <c r="O46" s="39" t="str">
        <f>IF('Options supported'!L46=2,O$1,"")</f>
        <v/>
      </c>
      <c r="P46" s="39" t="str">
        <f>IF('Options supported'!M46=2,P$1,"")</f>
        <v/>
      </c>
      <c r="Q46" s="39" t="str">
        <f>IF('Options supported'!N46=2,Q$1,"")</f>
        <v>ERANZ</v>
      </c>
      <c r="R46" s="39" t="str">
        <f>IF('Options supported'!O46=2,R$1,"")</f>
        <v/>
      </c>
      <c r="S46" s="39" t="str">
        <f>IF('Options supported'!P46=2,S$1,"")</f>
        <v/>
      </c>
      <c r="T46" s="39" t="str">
        <f>IF('Options supported'!Q46=2,T$1,"")</f>
        <v>Genesis</v>
      </c>
      <c r="U46" s="39" t="str">
        <f>IF('Options supported'!R46=2,U$1,"")</f>
        <v/>
      </c>
      <c r="V46" s="39" t="str">
        <f>IF('Options supported'!S46=2,V$1,"")</f>
        <v/>
      </c>
      <c r="W46" s="39" t="str">
        <f>IF('Options supported'!T46=2,W$1,"")</f>
        <v/>
      </c>
      <c r="X46" s="39" t="str">
        <f>IF('Options supported'!U46=2,X$1,"")</f>
        <v/>
      </c>
      <c r="Y46" s="39" t="str">
        <f>IF('Options supported'!V46=2,Y$1,"")</f>
        <v>Mercury</v>
      </c>
      <c r="Z46" s="39" t="str">
        <f>IF('Options supported'!W46=2,Z$1,"")</f>
        <v>Meridian</v>
      </c>
      <c r="AA46" s="39" t="str">
        <f>IF('Options supported'!X46=2,AA$1,"")</f>
        <v/>
      </c>
      <c r="AB46" s="39" t="str">
        <f>IF('Options supported'!Y46=2,AB$1,"")</f>
        <v>Neil Walbran</v>
      </c>
      <c r="AC46" s="39" t="str">
        <f>IF('Options supported'!Z46=2,AC$1,"")</f>
        <v>Nova</v>
      </c>
      <c r="AD46" s="39" t="str">
        <f>IF('Options supported'!AA46=2,AD$1,"")</f>
        <v/>
      </c>
      <c r="AE46" s="39" t="str">
        <f>IF('Options supported'!AB46=2,AE$1,"")</f>
        <v>NZWEA</v>
      </c>
      <c r="AF46" s="39" t="str">
        <f>IF('Options supported'!AC46=2,AF$1,"")</f>
        <v/>
      </c>
      <c r="AG46" s="39" t="str">
        <f>IF('Options supported'!AD46=2,AG$1,"")</f>
        <v/>
      </c>
      <c r="AH46" s="39" t="str">
        <f>IF('Options supported'!AE46=2,AH$1,"")</f>
        <v/>
      </c>
      <c r="AI46" s="39" t="str">
        <f>IF('Options supported'!AF46=2,AI$1,"")</f>
        <v>SolarZero</v>
      </c>
      <c r="AJ46" s="39" t="str">
        <f>IF('Options supported'!AG46=2,AJ$1,"")</f>
        <v/>
      </c>
      <c r="AK46" s="39" t="str">
        <f>IF('Options supported'!AH46=2,AK$1,"")</f>
        <v>Vector</v>
      </c>
      <c r="AL46" s="39" t="str">
        <f>IF('Options supported'!AI46=2,AL$1,"")</f>
        <v/>
      </c>
      <c r="AM46" s="40"/>
      <c r="AN46" s="39" t="str">
        <f>IF('Options supported'!D46=1,G$1,"")</f>
        <v/>
      </c>
      <c r="AO46" s="39" t="str">
        <f>IF('Options supported'!E46=1,H$1,"")</f>
        <v/>
      </c>
      <c r="AP46" s="39" t="str">
        <f>IF('Options supported'!F46=1,I$1,"")</f>
        <v/>
      </c>
      <c r="AQ46" s="39" t="str">
        <f>IF('Options supported'!G46=1,J$1,"")</f>
        <v/>
      </c>
      <c r="AR46" s="39" t="str">
        <f>IF('Options supported'!H46=1,K$1,"")</f>
        <v/>
      </c>
      <c r="AS46" s="39" t="str">
        <f>IF('Options supported'!I46=1,L$1,"")</f>
        <v/>
      </c>
      <c r="AT46" s="39" t="str">
        <f>IF('Options supported'!J46=1,M$1,"")</f>
        <v/>
      </c>
      <c r="AU46" s="39" t="str">
        <f>IF('Options supported'!K46=1,N$1,"")</f>
        <v/>
      </c>
      <c r="AV46" s="39" t="str">
        <f>IF('Options supported'!L46=1,O$1,"")</f>
        <v/>
      </c>
      <c r="AW46" s="39" t="str">
        <f>IF('Options supported'!M46=1,P$1,"")</f>
        <v/>
      </c>
      <c r="AX46" s="39" t="str">
        <f>IF('Options supported'!N46=1,Q$1,"")</f>
        <v/>
      </c>
      <c r="AY46" s="39" t="str">
        <f>IF('Options supported'!O46=1,R$1,"")</f>
        <v/>
      </c>
      <c r="AZ46" s="39" t="str">
        <f>IF('Options supported'!P46=1,S$1,"")</f>
        <v/>
      </c>
      <c r="BA46" s="39" t="str">
        <f>IF('Options supported'!Q46=1,T$1,"")</f>
        <v/>
      </c>
      <c r="BB46" s="39" t="str">
        <f>IF('Options supported'!R46=1,U$1,"")</f>
        <v/>
      </c>
      <c r="BC46" s="39" t="str">
        <f>IF('Options supported'!S46=1,V$1,"")</f>
        <v/>
      </c>
      <c r="BD46" s="39" t="str">
        <f>IF('Options supported'!T46=1,W$1,"")</f>
        <v/>
      </c>
      <c r="BE46" s="39" t="str">
        <f>IF('Options supported'!U46=1,X$1,"")</f>
        <v/>
      </c>
      <c r="BF46" s="39" t="str">
        <f>IF('Options supported'!V46=1,Y$1,"")</f>
        <v/>
      </c>
      <c r="BG46" s="39" t="str">
        <f>IF('Options supported'!W46=1,Z$1,"")</f>
        <v/>
      </c>
      <c r="BH46" s="39" t="str">
        <f>IF('Options supported'!X46=1,AA$1,"")</f>
        <v/>
      </c>
      <c r="BI46" s="39" t="str">
        <f>IF('Options supported'!Y46=1,AB$1,"")</f>
        <v/>
      </c>
      <c r="BJ46" s="39" t="str">
        <f>IF('Options supported'!Z46=1,AC$1,"")</f>
        <v/>
      </c>
      <c r="BK46" s="39" t="str">
        <f>IF('Options supported'!AA46=1,AD$1,"")</f>
        <v/>
      </c>
      <c r="BL46" s="39" t="str">
        <f>IF('Options supported'!AB46=1,AE$1,"")</f>
        <v/>
      </c>
      <c r="BM46" s="39" t="str">
        <f>IF('Options supported'!AC46=1,AF$1,"")</f>
        <v/>
      </c>
      <c r="BN46" s="39" t="str">
        <f>IF('Options supported'!AD46=1,AG$1,"")</f>
        <v/>
      </c>
      <c r="BO46" s="39" t="str">
        <f>IF('Options supported'!AE46=1,AH$1,"")</f>
        <v/>
      </c>
      <c r="BP46" s="39" t="str">
        <f>IF('Options supported'!AF46=1,AI$1,"")</f>
        <v/>
      </c>
      <c r="BQ46" s="39" t="str">
        <f>IF('Options supported'!AG46=1,AJ$1,"")</f>
        <v/>
      </c>
      <c r="BR46" s="39" t="str">
        <f>IF('Options supported'!AH46=1,AK$1,"")</f>
        <v/>
      </c>
      <c r="BS46" s="39" t="str">
        <f>IF('Options supported'!AI46=1,AL$1,"")</f>
        <v/>
      </c>
      <c r="BT46" s="40"/>
      <c r="BU46" t="str">
        <f>IF('Options supported'!D46=-1,G$1,"")</f>
        <v/>
      </c>
      <c r="BV46" t="str">
        <f>IF('Options supported'!E46=-1,H$1,"")</f>
        <v/>
      </c>
      <c r="BW46" t="str">
        <f>IF('Options supported'!F46=-1,I$1,"")</f>
        <v/>
      </c>
      <c r="BX46" t="str">
        <f>IF('Options supported'!G46=-1,J$1,"")</f>
        <v/>
      </c>
      <c r="BY46" t="str">
        <f>IF('Options supported'!H46=-1,K$1,"")</f>
        <v/>
      </c>
      <c r="BZ46" t="str">
        <f>IF('Options supported'!I46=-1,L$1,"")</f>
        <v/>
      </c>
      <c r="CA46" t="str">
        <f>IF('Options supported'!J46=-1,M$1,"")</f>
        <v/>
      </c>
      <c r="CB46" t="str">
        <f>IF('Options supported'!K46=-1,N$1,"")</f>
        <v/>
      </c>
      <c r="CC46" t="str">
        <f>IF('Options supported'!L46=-1,O$1,"")</f>
        <v/>
      </c>
      <c r="CD46" t="str">
        <f>IF('Options supported'!M46=-1,P$1,"")</f>
        <v/>
      </c>
      <c r="CE46" t="str">
        <f>IF('Options supported'!N46=-1,Q$1,"")</f>
        <v/>
      </c>
      <c r="CF46" t="str">
        <f>IF('Options supported'!O46=-1,R$1,"")</f>
        <v/>
      </c>
      <c r="CG46" t="str">
        <f>IF('Options supported'!P46=-1,S$1,"")</f>
        <v/>
      </c>
      <c r="CH46" t="str">
        <f>IF('Options supported'!Q46=-1,T$1,"")</f>
        <v/>
      </c>
      <c r="CI46" t="str">
        <f>IF('Options supported'!R46=-1,U$1,"")</f>
        <v/>
      </c>
      <c r="CJ46" t="str">
        <f>IF('Options supported'!S46=-1,V$1,"")</f>
        <v/>
      </c>
      <c r="CK46" t="str">
        <f>IF('Options supported'!T46=-1,W$1,"")</f>
        <v/>
      </c>
      <c r="CL46" t="str">
        <f>IF('Options supported'!U46=-1,X$1,"")</f>
        <v/>
      </c>
      <c r="CM46" t="str">
        <f>IF('Options supported'!V46=-1,Y$1,"")</f>
        <v/>
      </c>
      <c r="CN46" t="str">
        <f>IF('Options supported'!W46=-1,Z$1,"")</f>
        <v/>
      </c>
      <c r="CO46" t="str">
        <f>IF('Options supported'!X46=-1,AA$1,"")</f>
        <v>MEUG</v>
      </c>
      <c r="CP46" t="str">
        <f>IF('Options supported'!Y46=-1,AB$1,"")</f>
        <v/>
      </c>
      <c r="CQ46" t="str">
        <f>IF('Options supported'!Z46=-1,AC$1,"")</f>
        <v/>
      </c>
      <c r="CR46" t="str">
        <f>IF('Options supported'!AA46=-1,AD$1,"")</f>
        <v/>
      </c>
      <c r="CS46" t="str">
        <f>IF('Options supported'!AB46=-1,AE$1,"")</f>
        <v/>
      </c>
      <c r="CT46" t="str">
        <f>IF('Options supported'!AC46=-1,AF$1,"")</f>
        <v/>
      </c>
      <c r="CU46" t="str">
        <f>IF('Options supported'!AD46=-1,AG$1,"")</f>
        <v/>
      </c>
      <c r="CV46" t="str">
        <f>IF('Options supported'!AE46=-1,AH$1,"")</f>
        <v/>
      </c>
      <c r="CW46" t="str">
        <f>IF('Options supported'!AF46=-1,AI$1,"")</f>
        <v/>
      </c>
      <c r="CX46" t="str">
        <f>IF('Options supported'!AG46=-1,AJ$1,"")</f>
        <v/>
      </c>
      <c r="CY46" t="str">
        <f>IF('Options supported'!AH46=-1,AK$1,"")</f>
        <v/>
      </c>
      <c r="CZ46" t="str">
        <f>IF('Options supported'!AI46=-1,AL$1,"")</f>
        <v/>
      </c>
    </row>
    <row r="47" spans="1:104" ht="24" x14ac:dyDescent="0.45">
      <c r="A47" s="39" t="s">
        <v>104</v>
      </c>
      <c r="B47" s="2" t="s">
        <v>105</v>
      </c>
      <c r="C47" s="48">
        <v>2</v>
      </c>
      <c r="D47" s="2" t="str">
        <f t="shared" si="0"/>
        <v>ERANZ, Genesis, Haast &amp; indep. Retailers, Mercury, Meridian, Neil Walbran, Nova, NZWEA, Transpower, Vector</v>
      </c>
      <c r="E47" s="2" t="str">
        <f t="shared" si="1"/>
        <v>SolarZero</v>
      </c>
      <c r="F47" s="2" t="str">
        <f t="shared" si="2"/>
        <v>MEUG</v>
      </c>
      <c r="G47" s="39" t="str">
        <f>IF('Options supported'!D47=2,G$1,"")</f>
        <v/>
      </c>
      <c r="H47" s="39" t="str">
        <f>IF('Options supported'!E47=2,H$1,"")</f>
        <v/>
      </c>
      <c r="I47" s="39" t="str">
        <f>IF('Options supported'!F47=2,I$1,"")</f>
        <v/>
      </c>
      <c r="J47" s="39" t="str">
        <f>IF('Options supported'!G47=2,J$1,"")</f>
        <v/>
      </c>
      <c r="K47" s="39" t="str">
        <f>IF('Options supported'!H47=2,K$1,"")</f>
        <v/>
      </c>
      <c r="L47" s="39" t="str">
        <f>IF('Options supported'!I47=2,L$1,"")</f>
        <v/>
      </c>
      <c r="M47" s="39" t="str">
        <f>IF('Options supported'!J47=2,M$1,"")</f>
        <v/>
      </c>
      <c r="N47" s="39" t="str">
        <f>IF('Options supported'!K47=2,N$1,"")</f>
        <v/>
      </c>
      <c r="O47" s="39" t="str">
        <f>IF('Options supported'!L47=2,O$1,"")</f>
        <v/>
      </c>
      <c r="P47" s="39" t="str">
        <f>IF('Options supported'!M47=2,P$1,"")</f>
        <v/>
      </c>
      <c r="Q47" s="39" t="str">
        <f>IF('Options supported'!N47=2,Q$1,"")</f>
        <v>ERANZ</v>
      </c>
      <c r="R47" s="39" t="str">
        <f>IF('Options supported'!O47=2,R$1,"")</f>
        <v/>
      </c>
      <c r="S47" s="39" t="str">
        <f>IF('Options supported'!P47=2,S$1,"")</f>
        <v/>
      </c>
      <c r="T47" s="39" t="str">
        <f>IF('Options supported'!Q47=2,T$1,"")</f>
        <v>Genesis</v>
      </c>
      <c r="U47" s="39" t="str">
        <f>IF('Options supported'!R47=2,U$1,"")</f>
        <v>Haast &amp; indep. Retailers</v>
      </c>
      <c r="V47" s="39" t="str">
        <f>IF('Options supported'!S47=2,V$1,"")</f>
        <v/>
      </c>
      <c r="W47" s="39" t="str">
        <f>IF('Options supported'!T47=2,W$1,"")</f>
        <v/>
      </c>
      <c r="X47" s="39" t="str">
        <f>IF('Options supported'!U47=2,X$1,"")</f>
        <v/>
      </c>
      <c r="Y47" s="39" t="str">
        <f>IF('Options supported'!V47=2,Y$1,"")</f>
        <v>Mercury</v>
      </c>
      <c r="Z47" s="39" t="str">
        <f>IF('Options supported'!W47=2,Z$1,"")</f>
        <v>Meridian</v>
      </c>
      <c r="AA47" s="39" t="str">
        <f>IF('Options supported'!X47=2,AA$1,"")</f>
        <v/>
      </c>
      <c r="AB47" s="39" t="str">
        <f>IF('Options supported'!Y47=2,AB$1,"")</f>
        <v>Neil Walbran</v>
      </c>
      <c r="AC47" s="39" t="str">
        <f>IF('Options supported'!Z47=2,AC$1,"")</f>
        <v>Nova</v>
      </c>
      <c r="AD47" s="39" t="str">
        <f>IF('Options supported'!AA47=2,AD$1,"")</f>
        <v/>
      </c>
      <c r="AE47" s="39" t="str">
        <f>IF('Options supported'!AB47=2,AE$1,"")</f>
        <v>NZWEA</v>
      </c>
      <c r="AF47" s="39" t="str">
        <f>IF('Options supported'!AC47=2,AF$1,"")</f>
        <v/>
      </c>
      <c r="AG47" s="39" t="str">
        <f>IF('Options supported'!AD47=2,AG$1,"")</f>
        <v/>
      </c>
      <c r="AH47" s="39" t="str">
        <f>IF('Options supported'!AE47=2,AH$1,"")</f>
        <v/>
      </c>
      <c r="AI47" s="39" t="str">
        <f>IF('Options supported'!AF47=2,AI$1,"")</f>
        <v/>
      </c>
      <c r="AJ47" s="39" t="str">
        <f>IF('Options supported'!AG47=2,AJ$1,"")</f>
        <v>Transpower</v>
      </c>
      <c r="AK47" s="39" t="str">
        <f>IF('Options supported'!AH47=2,AK$1,"")</f>
        <v>Vector</v>
      </c>
      <c r="AL47" s="39" t="str">
        <f>IF('Options supported'!AI47=2,AL$1,"")</f>
        <v/>
      </c>
      <c r="AM47" s="40"/>
      <c r="AN47" s="39" t="str">
        <f>IF('Options supported'!D47=1,G$1,"")</f>
        <v/>
      </c>
      <c r="AO47" s="39" t="str">
        <f>IF('Options supported'!E47=1,H$1,"")</f>
        <v/>
      </c>
      <c r="AP47" s="39" t="str">
        <f>IF('Options supported'!F47=1,I$1,"")</f>
        <v/>
      </c>
      <c r="AQ47" s="39" t="str">
        <f>IF('Options supported'!G47=1,J$1,"")</f>
        <v/>
      </c>
      <c r="AR47" s="39" t="str">
        <f>IF('Options supported'!H47=1,K$1,"")</f>
        <v/>
      </c>
      <c r="AS47" s="39" t="str">
        <f>IF('Options supported'!I47=1,L$1,"")</f>
        <v/>
      </c>
      <c r="AT47" s="39" t="str">
        <f>IF('Options supported'!J47=1,M$1,"")</f>
        <v/>
      </c>
      <c r="AU47" s="39" t="str">
        <f>IF('Options supported'!K47=1,N$1,"")</f>
        <v/>
      </c>
      <c r="AV47" s="39" t="str">
        <f>IF('Options supported'!L47=1,O$1,"")</f>
        <v/>
      </c>
      <c r="AW47" s="39" t="str">
        <f>IF('Options supported'!M47=1,P$1,"")</f>
        <v/>
      </c>
      <c r="AX47" s="39" t="str">
        <f>IF('Options supported'!N47=1,Q$1,"")</f>
        <v/>
      </c>
      <c r="AY47" s="39" t="str">
        <f>IF('Options supported'!O47=1,R$1,"")</f>
        <v/>
      </c>
      <c r="AZ47" s="39" t="str">
        <f>IF('Options supported'!P47=1,S$1,"")</f>
        <v/>
      </c>
      <c r="BA47" s="39" t="str">
        <f>IF('Options supported'!Q47=1,T$1,"")</f>
        <v/>
      </c>
      <c r="BB47" s="39" t="str">
        <f>IF('Options supported'!R47=1,U$1,"")</f>
        <v/>
      </c>
      <c r="BC47" s="39" t="str">
        <f>IF('Options supported'!S47=1,V$1,"")</f>
        <v/>
      </c>
      <c r="BD47" s="39" t="str">
        <f>IF('Options supported'!T47=1,W$1,"")</f>
        <v/>
      </c>
      <c r="BE47" s="39" t="str">
        <f>IF('Options supported'!U47=1,X$1,"")</f>
        <v/>
      </c>
      <c r="BF47" s="39" t="str">
        <f>IF('Options supported'!V47=1,Y$1,"")</f>
        <v/>
      </c>
      <c r="BG47" s="39" t="str">
        <f>IF('Options supported'!W47=1,Z$1,"")</f>
        <v/>
      </c>
      <c r="BH47" s="39" t="str">
        <f>IF('Options supported'!X47=1,AA$1,"")</f>
        <v/>
      </c>
      <c r="BI47" s="39" t="str">
        <f>IF('Options supported'!Y47=1,AB$1,"")</f>
        <v/>
      </c>
      <c r="BJ47" s="39" t="str">
        <f>IF('Options supported'!Z47=1,AC$1,"")</f>
        <v/>
      </c>
      <c r="BK47" s="39" t="str">
        <f>IF('Options supported'!AA47=1,AD$1,"")</f>
        <v/>
      </c>
      <c r="BL47" s="39" t="str">
        <f>IF('Options supported'!AB47=1,AE$1,"")</f>
        <v/>
      </c>
      <c r="BM47" s="39" t="str">
        <f>IF('Options supported'!AC47=1,AF$1,"")</f>
        <v/>
      </c>
      <c r="BN47" s="39" t="str">
        <f>IF('Options supported'!AD47=1,AG$1,"")</f>
        <v/>
      </c>
      <c r="BO47" s="39" t="str">
        <f>IF('Options supported'!AE47=1,AH$1,"")</f>
        <v/>
      </c>
      <c r="BP47" s="39" t="str">
        <f>IF('Options supported'!AF47=1,AI$1,"")</f>
        <v>SolarZero</v>
      </c>
      <c r="BQ47" s="39" t="str">
        <f>IF('Options supported'!AG47=1,AJ$1,"")</f>
        <v/>
      </c>
      <c r="BR47" s="39" t="str">
        <f>IF('Options supported'!AH47=1,AK$1,"")</f>
        <v/>
      </c>
      <c r="BS47" s="39" t="str">
        <f>IF('Options supported'!AI47=1,AL$1,"")</f>
        <v/>
      </c>
      <c r="BT47" s="40"/>
      <c r="BU47" t="str">
        <f>IF('Options supported'!D47=-1,G$1,"")</f>
        <v/>
      </c>
      <c r="BV47" t="str">
        <f>IF('Options supported'!E47=-1,H$1,"")</f>
        <v/>
      </c>
      <c r="BW47" t="str">
        <f>IF('Options supported'!F47=-1,I$1,"")</f>
        <v/>
      </c>
      <c r="BX47" t="str">
        <f>IF('Options supported'!G47=-1,J$1,"")</f>
        <v/>
      </c>
      <c r="BY47" t="str">
        <f>IF('Options supported'!H47=-1,K$1,"")</f>
        <v/>
      </c>
      <c r="BZ47" t="str">
        <f>IF('Options supported'!I47=-1,L$1,"")</f>
        <v/>
      </c>
      <c r="CA47" t="str">
        <f>IF('Options supported'!J47=-1,M$1,"")</f>
        <v/>
      </c>
      <c r="CB47" t="str">
        <f>IF('Options supported'!K47=-1,N$1,"")</f>
        <v/>
      </c>
      <c r="CC47" t="str">
        <f>IF('Options supported'!L47=-1,O$1,"")</f>
        <v/>
      </c>
      <c r="CD47" t="str">
        <f>IF('Options supported'!M47=-1,P$1,"")</f>
        <v/>
      </c>
      <c r="CE47" t="str">
        <f>IF('Options supported'!N47=-1,Q$1,"")</f>
        <v/>
      </c>
      <c r="CF47" t="str">
        <f>IF('Options supported'!O47=-1,R$1,"")</f>
        <v/>
      </c>
      <c r="CG47" t="str">
        <f>IF('Options supported'!P47=-1,S$1,"")</f>
        <v/>
      </c>
      <c r="CH47" t="str">
        <f>IF('Options supported'!Q47=-1,T$1,"")</f>
        <v/>
      </c>
      <c r="CI47" t="str">
        <f>IF('Options supported'!R47=-1,U$1,"")</f>
        <v/>
      </c>
      <c r="CJ47" t="str">
        <f>IF('Options supported'!S47=-1,V$1,"")</f>
        <v/>
      </c>
      <c r="CK47" t="str">
        <f>IF('Options supported'!T47=-1,W$1,"")</f>
        <v/>
      </c>
      <c r="CL47" t="str">
        <f>IF('Options supported'!U47=-1,X$1,"")</f>
        <v/>
      </c>
      <c r="CM47" t="str">
        <f>IF('Options supported'!V47=-1,Y$1,"")</f>
        <v/>
      </c>
      <c r="CN47" t="str">
        <f>IF('Options supported'!W47=-1,Z$1,"")</f>
        <v/>
      </c>
      <c r="CO47" t="str">
        <f>IF('Options supported'!X47=-1,AA$1,"")</f>
        <v>MEUG</v>
      </c>
      <c r="CP47" t="str">
        <f>IF('Options supported'!Y47=-1,AB$1,"")</f>
        <v/>
      </c>
      <c r="CQ47" t="str">
        <f>IF('Options supported'!Z47=-1,AC$1,"")</f>
        <v/>
      </c>
      <c r="CR47" t="str">
        <f>IF('Options supported'!AA47=-1,AD$1,"")</f>
        <v/>
      </c>
      <c r="CS47" t="str">
        <f>IF('Options supported'!AB47=-1,AE$1,"")</f>
        <v/>
      </c>
      <c r="CT47" t="str">
        <f>IF('Options supported'!AC47=-1,AF$1,"")</f>
        <v/>
      </c>
      <c r="CU47" t="str">
        <f>IF('Options supported'!AD47=-1,AG$1,"")</f>
        <v/>
      </c>
      <c r="CV47" t="str">
        <f>IF('Options supported'!AE47=-1,AH$1,"")</f>
        <v/>
      </c>
      <c r="CW47" t="str">
        <f>IF('Options supported'!AF47=-1,AI$1,"")</f>
        <v/>
      </c>
      <c r="CX47" t="str">
        <f>IF('Options supported'!AG47=-1,AJ$1,"")</f>
        <v/>
      </c>
      <c r="CY47" t="str">
        <f>IF('Options supported'!AH47=-1,AK$1,"")</f>
        <v/>
      </c>
      <c r="CZ47" t="str">
        <f>IF('Options supported'!AI47=-1,AL$1,"")</f>
        <v/>
      </c>
    </row>
    <row r="48" spans="1:104" s="4" customFormat="1" ht="24" x14ac:dyDescent="0.45">
      <c r="A48" s="41" t="s">
        <v>106</v>
      </c>
      <c r="B48" s="54" t="s">
        <v>107</v>
      </c>
      <c r="C48" s="51">
        <v>2</v>
      </c>
      <c r="D48" s="54" t="str">
        <f t="shared" si="0"/>
        <v>ERANZ, Genesis, Haast &amp; indep. Retailers, LMS Energy, Mercury, Meridian, Neil Walbran, Nova, NZWEA, Vector</v>
      </c>
      <c r="E48" s="54" t="str">
        <f t="shared" si="1"/>
        <v>MEUG, SolarZero</v>
      </c>
      <c r="F48" s="54" t="str">
        <f t="shared" si="2"/>
        <v/>
      </c>
      <c r="G48" s="41" t="str">
        <f>IF('Options supported'!D48=2,G$1,"")</f>
        <v/>
      </c>
      <c r="H48" s="41" t="str">
        <f>IF('Options supported'!E48=2,H$1,"")</f>
        <v/>
      </c>
      <c r="I48" s="41" t="str">
        <f>IF('Options supported'!F48=2,I$1,"")</f>
        <v/>
      </c>
      <c r="J48" s="41" t="str">
        <f>IF('Options supported'!G48=2,J$1,"")</f>
        <v/>
      </c>
      <c r="K48" s="41" t="str">
        <f>IF('Options supported'!H48=2,K$1,"")</f>
        <v/>
      </c>
      <c r="L48" s="41" t="str">
        <f>IF('Options supported'!I48=2,L$1,"")</f>
        <v/>
      </c>
      <c r="M48" s="41" t="str">
        <f>IF('Options supported'!J48=2,M$1,"")</f>
        <v/>
      </c>
      <c r="N48" s="41" t="str">
        <f>IF('Options supported'!K48=2,N$1,"")</f>
        <v/>
      </c>
      <c r="O48" s="41" t="str">
        <f>IF('Options supported'!L48=2,O$1,"")</f>
        <v/>
      </c>
      <c r="P48" s="41" t="str">
        <f>IF('Options supported'!M48=2,P$1,"")</f>
        <v/>
      </c>
      <c r="Q48" s="41" t="str">
        <f>IF('Options supported'!N48=2,Q$1,"")</f>
        <v>ERANZ</v>
      </c>
      <c r="R48" s="41" t="str">
        <f>IF('Options supported'!O48=2,R$1,"")</f>
        <v/>
      </c>
      <c r="S48" s="41" t="str">
        <f>IF('Options supported'!P48=2,S$1,"")</f>
        <v/>
      </c>
      <c r="T48" s="41" t="str">
        <f>IF('Options supported'!Q48=2,T$1,"")</f>
        <v>Genesis</v>
      </c>
      <c r="U48" s="41" t="str">
        <f>IF('Options supported'!R48=2,U$1,"")</f>
        <v>Haast &amp; indep. Retailers</v>
      </c>
      <c r="V48" s="41" t="str">
        <f>IF('Options supported'!S48=2,V$1,"")</f>
        <v/>
      </c>
      <c r="W48" s="41" t="str">
        <f>IF('Options supported'!T48=2,W$1,"")</f>
        <v>LMS Energy</v>
      </c>
      <c r="X48" s="41" t="str">
        <f>IF('Options supported'!U48=2,X$1,"")</f>
        <v/>
      </c>
      <c r="Y48" s="41" t="str">
        <f>IF('Options supported'!V48=2,Y$1,"")</f>
        <v>Mercury</v>
      </c>
      <c r="Z48" s="41" t="str">
        <f>IF('Options supported'!W48=2,Z$1,"")</f>
        <v>Meridian</v>
      </c>
      <c r="AA48" s="41" t="str">
        <f>IF('Options supported'!X48=2,AA$1,"")</f>
        <v/>
      </c>
      <c r="AB48" s="41" t="str">
        <f>IF('Options supported'!Y48=2,AB$1,"")</f>
        <v>Neil Walbran</v>
      </c>
      <c r="AC48" s="41" t="str">
        <f>IF('Options supported'!Z48=2,AC$1,"")</f>
        <v>Nova</v>
      </c>
      <c r="AD48" s="41" t="str">
        <f>IF('Options supported'!AA48=2,AD$1,"")</f>
        <v/>
      </c>
      <c r="AE48" s="41" t="str">
        <f>IF('Options supported'!AB48=2,AE$1,"")</f>
        <v>NZWEA</v>
      </c>
      <c r="AF48" s="41" t="str">
        <f>IF('Options supported'!AC48=2,AF$1,"")</f>
        <v/>
      </c>
      <c r="AG48" s="41" t="str">
        <f>IF('Options supported'!AD48=2,AG$1,"")</f>
        <v/>
      </c>
      <c r="AH48" s="41" t="str">
        <f>IF('Options supported'!AE48=2,AH$1,"")</f>
        <v/>
      </c>
      <c r="AI48" s="41" t="str">
        <f>IF('Options supported'!AF48=2,AI$1,"")</f>
        <v/>
      </c>
      <c r="AJ48" s="41" t="str">
        <f>IF('Options supported'!AG48=2,AJ$1,"")</f>
        <v/>
      </c>
      <c r="AK48" s="41" t="str">
        <f>IF('Options supported'!AH48=2,AK$1,"")</f>
        <v>Vector</v>
      </c>
      <c r="AL48" s="41" t="str">
        <f>IF('Options supported'!AI48=2,AL$1,"")</f>
        <v/>
      </c>
      <c r="AM48" s="42"/>
      <c r="AN48" s="41" t="str">
        <f>IF('Options supported'!D48=1,G$1,"")</f>
        <v/>
      </c>
      <c r="AO48" s="41" t="str">
        <f>IF('Options supported'!E48=1,H$1,"")</f>
        <v/>
      </c>
      <c r="AP48" s="41" t="str">
        <f>IF('Options supported'!F48=1,I$1,"")</f>
        <v/>
      </c>
      <c r="AQ48" s="41" t="str">
        <f>IF('Options supported'!G48=1,J$1,"")</f>
        <v/>
      </c>
      <c r="AR48" s="41" t="str">
        <f>IF('Options supported'!H48=1,K$1,"")</f>
        <v/>
      </c>
      <c r="AS48" s="41" t="str">
        <f>IF('Options supported'!I48=1,L$1,"")</f>
        <v/>
      </c>
      <c r="AT48" s="41" t="str">
        <f>IF('Options supported'!J48=1,M$1,"")</f>
        <v/>
      </c>
      <c r="AU48" s="41" t="str">
        <f>IF('Options supported'!K48=1,N$1,"")</f>
        <v/>
      </c>
      <c r="AV48" s="41" t="str">
        <f>IF('Options supported'!L48=1,O$1,"")</f>
        <v/>
      </c>
      <c r="AW48" s="41" t="str">
        <f>IF('Options supported'!M48=1,P$1,"")</f>
        <v/>
      </c>
      <c r="AX48" s="41" t="str">
        <f>IF('Options supported'!N48=1,Q$1,"")</f>
        <v/>
      </c>
      <c r="AY48" s="41" t="str">
        <f>IF('Options supported'!O48=1,R$1,"")</f>
        <v/>
      </c>
      <c r="AZ48" s="41" t="str">
        <f>IF('Options supported'!P48=1,S$1,"")</f>
        <v/>
      </c>
      <c r="BA48" s="41" t="str">
        <f>IF('Options supported'!Q48=1,T$1,"")</f>
        <v/>
      </c>
      <c r="BB48" s="41" t="str">
        <f>IF('Options supported'!R48=1,U$1,"")</f>
        <v/>
      </c>
      <c r="BC48" s="41" t="str">
        <f>IF('Options supported'!S48=1,V$1,"")</f>
        <v/>
      </c>
      <c r="BD48" s="41" t="str">
        <f>IF('Options supported'!T48=1,W$1,"")</f>
        <v/>
      </c>
      <c r="BE48" s="41" t="str">
        <f>IF('Options supported'!U48=1,X$1,"")</f>
        <v/>
      </c>
      <c r="BF48" s="41" t="str">
        <f>IF('Options supported'!V48=1,Y$1,"")</f>
        <v/>
      </c>
      <c r="BG48" s="41" t="str">
        <f>IF('Options supported'!W48=1,Z$1,"")</f>
        <v/>
      </c>
      <c r="BH48" s="41" t="str">
        <f>IF('Options supported'!X48=1,AA$1,"")</f>
        <v>MEUG</v>
      </c>
      <c r="BI48" s="41" t="str">
        <f>IF('Options supported'!Y48=1,AB$1,"")</f>
        <v/>
      </c>
      <c r="BJ48" s="41" t="str">
        <f>IF('Options supported'!Z48=1,AC$1,"")</f>
        <v/>
      </c>
      <c r="BK48" s="41" t="str">
        <f>IF('Options supported'!AA48=1,AD$1,"")</f>
        <v/>
      </c>
      <c r="BL48" s="41" t="str">
        <f>IF('Options supported'!AB48=1,AE$1,"")</f>
        <v/>
      </c>
      <c r="BM48" s="41" t="str">
        <f>IF('Options supported'!AC48=1,AF$1,"")</f>
        <v/>
      </c>
      <c r="BN48" s="41" t="str">
        <f>IF('Options supported'!AD48=1,AG$1,"")</f>
        <v/>
      </c>
      <c r="BO48" s="41" t="str">
        <f>IF('Options supported'!AE48=1,AH$1,"")</f>
        <v/>
      </c>
      <c r="BP48" s="41" t="str">
        <f>IF('Options supported'!AF48=1,AI$1,"")</f>
        <v>SolarZero</v>
      </c>
      <c r="BQ48" s="41" t="str">
        <f>IF('Options supported'!AG48=1,AJ$1,"")</f>
        <v/>
      </c>
      <c r="BR48" s="41" t="str">
        <f>IF('Options supported'!AH48=1,AK$1,"")</f>
        <v/>
      </c>
      <c r="BS48" s="41" t="str">
        <f>IF('Options supported'!AI48=1,AL$1,"")</f>
        <v/>
      </c>
      <c r="BT48" s="42"/>
      <c r="BU48" s="4" t="str">
        <f>IF('Options supported'!D48=-1,G$1,"")</f>
        <v/>
      </c>
      <c r="BV48" s="4" t="str">
        <f>IF('Options supported'!E48=-1,H$1,"")</f>
        <v/>
      </c>
      <c r="BW48" s="4" t="str">
        <f>IF('Options supported'!F48=-1,I$1,"")</f>
        <v/>
      </c>
      <c r="BX48" s="4" t="str">
        <f>IF('Options supported'!G48=-1,J$1,"")</f>
        <v/>
      </c>
      <c r="BY48" s="4" t="str">
        <f>IF('Options supported'!H48=-1,K$1,"")</f>
        <v/>
      </c>
      <c r="BZ48" s="4" t="str">
        <f>IF('Options supported'!I48=-1,L$1,"")</f>
        <v/>
      </c>
      <c r="CA48" s="4" t="str">
        <f>IF('Options supported'!J48=-1,M$1,"")</f>
        <v/>
      </c>
      <c r="CB48" s="4" t="str">
        <f>IF('Options supported'!K48=-1,N$1,"")</f>
        <v/>
      </c>
      <c r="CC48" s="4" t="str">
        <f>IF('Options supported'!L48=-1,O$1,"")</f>
        <v/>
      </c>
      <c r="CD48" s="4" t="str">
        <f>IF('Options supported'!M48=-1,P$1,"")</f>
        <v/>
      </c>
      <c r="CE48" s="4" t="str">
        <f>IF('Options supported'!N48=-1,Q$1,"")</f>
        <v/>
      </c>
      <c r="CF48" s="4" t="str">
        <f>IF('Options supported'!O48=-1,R$1,"")</f>
        <v/>
      </c>
      <c r="CG48" s="4" t="str">
        <f>IF('Options supported'!P48=-1,S$1,"")</f>
        <v/>
      </c>
      <c r="CH48" s="4" t="str">
        <f>IF('Options supported'!Q48=-1,T$1,"")</f>
        <v/>
      </c>
      <c r="CI48" s="4" t="str">
        <f>IF('Options supported'!R48=-1,U$1,"")</f>
        <v/>
      </c>
      <c r="CJ48" s="4" t="str">
        <f>IF('Options supported'!S48=-1,V$1,"")</f>
        <v/>
      </c>
      <c r="CK48" s="4" t="str">
        <f>IF('Options supported'!T48=-1,W$1,"")</f>
        <v/>
      </c>
      <c r="CL48" s="4" t="str">
        <f>IF('Options supported'!U48=-1,X$1,"")</f>
        <v/>
      </c>
      <c r="CM48" s="4" t="str">
        <f>IF('Options supported'!V48=-1,Y$1,"")</f>
        <v/>
      </c>
      <c r="CN48" s="4" t="str">
        <f>IF('Options supported'!W48=-1,Z$1,"")</f>
        <v/>
      </c>
      <c r="CO48" s="4" t="str">
        <f>IF('Options supported'!X48=-1,AA$1,"")</f>
        <v/>
      </c>
      <c r="CP48" s="4" t="str">
        <f>IF('Options supported'!Y48=-1,AB$1,"")</f>
        <v/>
      </c>
      <c r="CQ48" s="4" t="str">
        <f>IF('Options supported'!Z48=-1,AC$1,"")</f>
        <v/>
      </c>
      <c r="CR48" s="4" t="str">
        <f>IF('Options supported'!AA48=-1,AD$1,"")</f>
        <v/>
      </c>
      <c r="CS48" s="4" t="str">
        <f>IF('Options supported'!AB48=-1,AE$1,"")</f>
        <v/>
      </c>
      <c r="CT48" s="4" t="str">
        <f>IF('Options supported'!AC48=-1,AF$1,"")</f>
        <v/>
      </c>
      <c r="CU48" s="4" t="str">
        <f>IF('Options supported'!AD48=-1,AG$1,"")</f>
        <v/>
      </c>
      <c r="CV48" s="4" t="str">
        <f>IF('Options supported'!AE48=-1,AH$1,"")</f>
        <v/>
      </c>
      <c r="CW48" s="4" t="str">
        <f>IF('Options supported'!AF48=-1,AI$1,"")</f>
        <v/>
      </c>
      <c r="CX48" s="4" t="str">
        <f>IF('Options supported'!AG48=-1,AJ$1,"")</f>
        <v/>
      </c>
      <c r="CY48" s="4" t="str">
        <f>IF('Options supported'!AH48=-1,AK$1,"")</f>
        <v/>
      </c>
      <c r="CZ48" s="4" t="str">
        <f>IF('Options supported'!AI48=-1,AL$1,"")</f>
        <v/>
      </c>
    </row>
  </sheetData>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iconSet" priority="5" id="{C804091D-C45C-449E-817D-9FA8114A3AF3}">
            <x14:iconSet iconSet="4TrafficLights" custom="1">
              <x14:cfvo type="percent">
                <xm:f>0</xm:f>
              </x14:cfvo>
              <x14:cfvo type="percent">
                <xm:f>25</xm:f>
              </x14:cfvo>
              <x14:cfvo type="percent">
                <xm:f>50</xm:f>
              </x14:cfvo>
              <x14:cfvo type="percent">
                <xm:f>100</xm:f>
              </x14:cfvo>
              <x14:cfIcon iconSet="3TrafficLights1" iconId="0"/>
              <x14:cfIcon iconSet="5Quarters" iconId="0"/>
              <x14:cfIcon iconSet="3TrafficLights1" iconId="1"/>
              <x14:cfIcon iconSet="3TrafficLights1" iconId="2"/>
            </x14:iconSet>
          </x14:cfRule>
          <xm:sqref>C2:C48</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95F14B34D1FFF4AB6A673DE4D6760F1" ma:contentTypeVersion="19" ma:contentTypeDescription="Create a new document." ma:contentTypeScope="" ma:versionID="af4a7276bfb26168fb016dd25001210a">
  <xsd:schema xmlns:xsd="http://www.w3.org/2001/XMLSchema" xmlns:xs="http://www.w3.org/2001/XMLSchema" xmlns:p="http://schemas.microsoft.com/office/2006/metadata/properties" xmlns:ns2="1829d476-b866-4d24-84e3-40fac3c4f492" xmlns:ns3="3a0714d0-c2b3-4a3d-b17f-2eb52ebf2ec6" targetNamespace="http://schemas.microsoft.com/office/2006/metadata/properties" ma:root="true" ma:fieldsID="fcfc96783fea2a9191a86f69e7c9ac8d" ns2:_="" ns3:_="">
    <xsd:import namespace="1829d476-b866-4d24-84e3-40fac3c4f492"/>
    <xsd:import namespace="3a0714d0-c2b3-4a3d-b17f-2eb52ebf2ec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3:TaxCatchAll" minOccurs="0"/>
                <xsd:element ref="ns2:lcf76f155ced4ddcb4097134ff3c332f"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29d476-b866-4d24-84e3-40fac3c4f4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66e212b-3203-4bda-a650-092368be722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a0714d0-c2b3-4a3d-b17f-2eb52ebf2ec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99482542-2f96-4cc2-b7cb-077417e63f9a}" ma:internalName="TaxCatchAll" ma:showField="CatchAllData" ma:web="3a0714d0-c2b3-4a3d-b17f-2eb52ebf2e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829d476-b866-4d24-84e3-40fac3c4f492">
      <Terms xmlns="http://schemas.microsoft.com/office/infopath/2007/PartnerControls"/>
    </lcf76f155ced4ddcb4097134ff3c332f>
    <TaxCatchAll xmlns="3a0714d0-c2b3-4a3d-b17f-2eb52ebf2ec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F4FC7A-8718-4B21-B70B-B25747B5E4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29d476-b866-4d24-84e3-40fac3c4f492"/>
    <ds:schemaRef ds:uri="3a0714d0-c2b3-4a3d-b17f-2eb52ebf2e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600B4D-CDAA-4C39-B498-BAED43462AD4}">
  <ds:schemaRefs>
    <ds:schemaRef ds:uri="http://schemas.microsoft.com/office/2006/metadata/properties"/>
    <ds:schemaRef ds:uri="http://schemas.openxmlformats.org/package/2006/metadata/core-properties"/>
    <ds:schemaRef ds:uri="http://schemas.microsoft.com/office/2006/documentManagement/types"/>
    <ds:schemaRef ds:uri="3a0714d0-c2b3-4a3d-b17f-2eb52ebf2ec6"/>
    <ds:schemaRef ds:uri="http://purl.org/dc/dcmitype/"/>
    <ds:schemaRef ds:uri="http://purl.org/dc/terms/"/>
    <ds:schemaRef ds:uri="1829d476-b866-4d24-84e3-40fac3c4f492"/>
    <ds:schemaRef ds:uri="http://schemas.microsoft.com/office/infopath/2007/PartnerControls"/>
    <ds:schemaRef ds:uri="http://www.w3.org/XML/1998/namespace"/>
    <ds:schemaRef ds:uri="http://purl.org/dc/elements/1.1/"/>
  </ds:schemaRefs>
</ds:datastoreItem>
</file>

<file path=customXml/itemProps3.xml><?xml version="1.0" encoding="utf-8"?>
<ds:datastoreItem xmlns:ds="http://schemas.openxmlformats.org/officeDocument/2006/customXml" ds:itemID="{7367FBCB-A1AB-4D49-BD99-FB46C64DF8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Points &amp; issues</vt:lpstr>
      <vt:lpstr>Options supported</vt:lpstr>
      <vt:lpstr>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Chapman</dc:creator>
  <cp:keywords/>
  <dc:description/>
  <cp:lastModifiedBy>Michael Chapman</cp:lastModifiedBy>
  <cp:revision/>
  <dcterms:created xsi:type="dcterms:W3CDTF">2023-02-20T22:32:07Z</dcterms:created>
  <dcterms:modified xsi:type="dcterms:W3CDTF">2023-08-30T21:22:53Z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0x010100F95F14B34D1FFF4AB6A673DE4D6760F1</vt:lpwstr>
  </property>
  <property fmtid="{D5CDD505-2E9C-101B-9397-08002B2CF9AE}" pid="3" name="MediaServiceImageTags">
    <vt:lpwstr/>
  </property>
</Properties>
</file>