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PearsonLo\Desktop\About us\"/>
    </mc:Choice>
  </mc:AlternateContent>
  <xr:revisionPtr revIDLastSave="0" documentId="8_{9CC82122-55A2-4354-B1C5-3C4846BDC157}" xr6:coauthVersionLast="47" xr6:coauthVersionMax="47" xr10:uidLastSave="{00000000-0000-0000-0000-000000000000}"/>
  <bookViews>
    <workbookView xWindow="-98" yWindow="-98" windowWidth="20715" windowHeight="13425" activeTab="2"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expenses'!$A$1:$E$25</definedName>
    <definedName name="_xlnm.Print_Area" localSheetId="4">'Gifts and benefits'!$A$1:$F$27</definedName>
    <definedName name="_xlnm.Print_Area" localSheetId="2">Hospitality!$A$1:$E$25</definedName>
    <definedName name="_xlnm.Print_Area" localSheetId="0">'Summary and sign-off'!$A$1:$F$17</definedName>
    <definedName name="_xlnm.Print_Area" localSheetId="1">Travel!$A$1:$E$41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25" i="3"/>
  <c r="C25" i="2"/>
  <c r="C27" i="1"/>
  <c r="C39" i="1"/>
  <c r="C17"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39" i="1" s="1"/>
  <c r="F56" i="13"/>
  <c r="D27" i="1" s="1"/>
  <c r="F55" i="13"/>
  <c r="D17" i="1" s="1"/>
  <c r="C13" i="13"/>
  <c r="C12" i="13"/>
  <c r="C11" i="13"/>
  <c r="C16" i="13" l="1"/>
  <c r="C17" i="13"/>
  <c r="B5" i="4" l="1"/>
  <c r="B4" i="4"/>
  <c r="B5" i="3"/>
  <c r="B4" i="3"/>
  <c r="B5" i="2"/>
  <c r="B4" i="2"/>
  <c r="B5" i="1"/>
  <c r="B4" i="1"/>
  <c r="C15" i="13" l="1"/>
  <c r="F12" i="13" l="1"/>
  <c r="C25" i="4"/>
  <c r="F11" i="13" s="1"/>
  <c r="F13" i="13" l="1"/>
  <c r="B39" i="1"/>
  <c r="B17" i="13" s="1"/>
  <c r="B27" i="1"/>
  <c r="B17" i="1"/>
  <c r="B15" i="13" s="1"/>
  <c r="B16" i="13" l="1"/>
  <c r="B25" i="3"/>
  <c r="B13" i="13" s="1"/>
  <c r="B25" i="2"/>
  <c r="B12" i="13" s="1"/>
  <c r="B11" i="13" l="1"/>
  <c r="B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<sst xmlns="http://schemas.openxmlformats.org/spreadsheetml/2006/main" count="208" uniqueCount="137">
  <si>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</si>
  <si>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</si>
  <si>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</si>
  <si>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</si>
  <si>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</si>
  <si>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</si>
  <si>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</si>
  <si>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</si>
  <si>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</si>
  <si>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</si>
  <si>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</si>
  <si>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</si>
  <si>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</si>
  <si>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</si>
  <si>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</si>
  <si>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</si>
  <si>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</si>
  <si>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</si>
  <si>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</si>
  <si>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</si>
  <si>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</si>
  <si>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</si>
  <si>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</si>
  <si>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</si>
  <si>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</si>
  <si>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</si>
  <si>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</si>
  <si>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</si>
  <si>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</si>
  <si>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</si>
  <si>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</si>
  <si>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</si>
  <si>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</si>
  <si>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</si>
  <si>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</si>
  <si>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</si>
  <si>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</si>
  <si>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</si>
  <si>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</si>
  <si>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</si>
  <si>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</si>
  <si>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</si>
  <si>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</si>
  <si>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</si>
  <si>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</si>
  <si>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</si>
  <si>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</si>
  <si>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</si>
  <si>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</si>
  <si>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</si>
  <si>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</si>
  <si>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</si>
  <si>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</si>
  <si>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</si>
  <si>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</si>
  <si>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</si>
  <si>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</si>
  <si>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</si>
  <si>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</si>
  <si>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</si>
  <si>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</si>
  <si>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</si>
  <si>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</si>
  <si>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</si>
  <si>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</si>
  <si>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</si>
  <si>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</si>
  <si>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</si>
  <si>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</si>
  <si>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</si>
  <si>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</si>
  <si>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</si>
  <si>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</si>
  <si>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</si>
  <si>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</si>
  <si>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</si>
  <si>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</si>
  <si>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</si>
  <si>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</si>
  <si>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</si>
  <si>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</si>
  <si>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</si>
  <si>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</si>
  <si>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</si>
  <si>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</si>
  <si>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</si>
  <si>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</si>
  <si>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</si>
  <si>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</si>
  <si>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</si>
  <si>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</si>
  <si>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</si>
  <si>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</si>
  <si>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</si>
  <si>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</si>
  <si>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</si>
  <si>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</si>
  <si>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</si>
  <si>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</si>
  <si>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</si>
  <si>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</si>
  <si>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</si>
  <si>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</si>
  <si>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</si>
  <si>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</si>
  <si>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</si>
  <si>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</si>
  <si>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</si>
  <si>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</si>
  <si>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</si>
  <si>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</si>
  <si>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</si>
  <si>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</si>
  <si>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</si>
  <si>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</si>
  <si>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</si>
  <si>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</si>
  <si>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</si>
  <si>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</si>
  <si>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</si>
  <si>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Electricity Authority</t>
  </si>
  <si>
    <t>James Stevenson-Wallace</t>
  </si>
  <si>
    <t>Wellington</t>
  </si>
  <si>
    <t>Mobile phone</t>
  </si>
  <si>
    <t>N/A</t>
  </si>
  <si>
    <t>Car park</t>
  </si>
  <si>
    <t>Data</t>
  </si>
  <si>
    <t>Car park rental - monthly</t>
  </si>
  <si>
    <t>Monthly mobile data - Surface Pro</t>
  </si>
  <si>
    <t>Monthly mobile phone charges</t>
  </si>
  <si>
    <t>No international travel in this period.</t>
  </si>
  <si>
    <t>No local travel in this period.</t>
  </si>
  <si>
    <t>No gifts were accepted or declined in the period.</t>
  </si>
  <si>
    <t>No domestic travel in this period.</t>
  </si>
  <si>
    <t>Board Chair, Dr Nicola Crauford</t>
  </si>
  <si>
    <t>Lunch catering for 8 people</t>
  </si>
  <si>
    <t>Senior Leadership Team development workshop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</si>
</sst>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_(&quot;$&quot;* #,##0.00_);_(&quot;$&quot;* \(#,##0.00\);_(&quot;$&quot;* &quot;-&quot;??_);_(@_)"/>
    <numFmt numFmtId="166" formatCode="&quot;$&quot;#,##0.00"/>
    <numFmt numFmtId="167" formatCode="[$-1409]d\ mmmm\ yyyy;@"/>
    <numFmt numFmtId="168" formatCode="_(* #,##0.00_);_(* \(#,##0.00\);_(* &quot;-&quot;??_);_(@_)"/>
  </numFmts>
  <fonts count="30" x14ac:knownFonts="1">
    <font>
      <sz val="10"/>
      <color theme="1"/>
      <name val="Arial"/>
      <family val="2"/>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165" fontId="20" fillId="0" borderId="0" applyFont="0" applyFill="0" applyBorder="0" applyAlignment="0" applyProtection="0"/>
    <xf numFmtId="0" fontId="1" fillId="0" borderId="0"/>
    <xf numFmtId="168" fontId="1" fillId="0" borderId="0" applyFont="0" applyFill="0" applyBorder="0" applyAlignment="0" applyProtection="0"/>
  </cellStyleXfs>
  <cellXfs count="168">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5"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5" fillId="0" borderId="0" xfId="0" applyFont="1" applyFill="1" applyBorder="1" applyAlignment="1" applyProtection="1">
      <alignment vertical="center" wrapText="1" readingOrder="1"/>
    </xf>
    <xf numFmtId="0" fontId="14" fillId="0" borderId="0" xfId="0" applyFont="1" applyFill="1" applyBorder="1" applyAlignment="1" applyProtection="1">
      <alignment vertical="center" wrapText="1" readingOrder="1"/>
    </xf>
    <xf numFmtId="0" fontId="18" fillId="0" borderId="0" xfId="0" applyFont="1" applyFill="1" applyBorder="1" applyAlignment="1" applyProtection="1">
      <alignment vertical="center" wrapText="1" readingOrder="1"/>
    </xf>
    <xf numFmtId="0" fontId="18" fillId="0" borderId="3" xfId="0" applyFont="1" applyFill="1" applyBorder="1" applyAlignment="1" applyProtection="1">
      <alignment vertical="center" wrapText="1" readingOrder="1"/>
    </xf>
    <xf numFmtId="0" fontId="25"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5" fillId="6" borderId="0" xfId="0" applyFont="1" applyFill="1" applyAlignment="1" applyProtection="1"/>
    <xf numFmtId="0" fontId="5" fillId="6" borderId="0" xfId="0" applyFont="1" applyFill="1" applyAlignment="1" applyProtection="1">
      <alignment wrapText="1"/>
    </xf>
    <xf numFmtId="0" fontId="0" fillId="0" borderId="0" xfId="0" applyProtection="1"/>
    <xf numFmtId="0" fontId="23" fillId="0" borderId="0" xfId="0" applyFont="1" applyBorder="1" applyProtection="1"/>
    <xf numFmtId="166" fontId="22" fillId="0" borderId="0" xfId="0" applyNumberFormat="1" applyFont="1" applyFill="1" applyBorder="1" applyAlignment="1" applyProtection="1">
      <alignment vertical="center" wrapText="1"/>
    </xf>
    <xf numFmtId="0" fontId="16"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5" fillId="0" borderId="0" xfId="0" applyFont="1" applyBorder="1" applyAlignment="1" applyProtection="1">
      <alignment wrapText="1"/>
    </xf>
    <xf numFmtId="0" fontId="2"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2"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5"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1" fillId="0" borderId="0" xfId="0" applyFont="1" applyBorder="1" applyAlignment="1" applyProtection="1">
      <alignment vertical="center" wrapText="1" readingOrder="1"/>
    </xf>
    <xf numFmtId="0" fontId="17"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4"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3" fillId="0" borderId="0" xfId="0" applyFont="1" applyFill="1" applyBorder="1" applyAlignment="1" applyProtection="1">
      <alignment wrapText="1"/>
    </xf>
    <xf numFmtId="0" fontId="2" fillId="0" borderId="0" xfId="0" applyFont="1" applyBorder="1" applyAlignment="1" applyProtection="1">
      <alignment vertical="center" wrapText="1"/>
    </xf>
    <xf numFmtId="0" fontId="0" fillId="0" borderId="0" xfId="0" applyAlignment="1" applyProtection="1">
      <alignment vertical="center" wrapText="1"/>
    </xf>
    <xf numFmtId="0" fontId="16" fillId="3" borderId="0" xfId="0" applyFont="1" applyFill="1" applyBorder="1" applyAlignment="1" applyProtection="1">
      <alignment vertical="center" wrapText="1" readingOrder="1"/>
    </xf>
    <xf numFmtId="0" fontId="13" fillId="3" borderId="0" xfId="0" applyFont="1" applyFill="1" applyBorder="1" applyAlignment="1" applyProtection="1"/>
    <xf numFmtId="0" fontId="5"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8" fillId="0" borderId="5" xfId="0" applyNumberFormat="1" applyFont="1" applyFill="1" applyBorder="1" applyAlignment="1" applyProtection="1">
      <alignment horizontal="center" vertical="center" wrapText="1"/>
    </xf>
    <xf numFmtId="0" fontId="12" fillId="0" borderId="0" xfId="0" applyFont="1" applyFill="1" applyBorder="1" applyAlignment="1" applyProtection="1">
      <alignment vertical="center"/>
    </xf>
    <xf numFmtId="1" fontId="14" fillId="0" borderId="0" xfId="0" applyNumberFormat="1" applyFont="1" applyFill="1" applyBorder="1" applyAlignment="1" applyProtection="1">
      <alignment horizontal="center" vertical="center" wrapText="1"/>
    </xf>
    <xf numFmtId="165" fontId="14" fillId="0" borderId="0" xfId="1" applyFont="1" applyFill="1" applyBorder="1" applyAlignment="1" applyProtection="1">
      <alignment vertical="center" wrapText="1" readingOrder="1"/>
    </xf>
    <xf numFmtId="0" fontId="12"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6" fillId="3" borderId="0" xfId="0" applyFont="1" applyFill="1" applyBorder="1" applyAlignment="1" applyProtection="1">
      <alignment vertical="center" readingOrder="1"/>
    </xf>
    <xf numFmtId="0" fontId="27" fillId="0" borderId="0" xfId="0" applyFont="1" applyBorder="1" applyProtection="1"/>
    <xf numFmtId="166" fontId="16" fillId="8" borderId="0" xfId="0" applyNumberFormat="1" applyFont="1" applyFill="1" applyBorder="1" applyAlignment="1" applyProtection="1">
      <alignment horizontal="left" vertical="center" wrapText="1"/>
    </xf>
    <xf numFmtId="1" fontId="16"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6" fillId="3" borderId="0" xfId="0" applyNumberFormat="1" applyFont="1" applyFill="1" applyBorder="1" applyAlignment="1" applyProtection="1">
      <alignment vertical="center"/>
    </xf>
    <xf numFmtId="164" fontId="18" fillId="0" borderId="4" xfId="1" applyNumberFormat="1" applyFont="1" applyFill="1" applyBorder="1" applyAlignment="1" applyProtection="1">
      <alignment vertical="center" wrapText="1" readingOrder="1"/>
    </xf>
    <xf numFmtId="164" fontId="18" fillId="0" borderId="0" xfId="1" applyNumberFormat="1" applyFont="1" applyFill="1" applyBorder="1" applyAlignment="1" applyProtection="1">
      <alignment vertical="center" wrapText="1" readingOrder="1"/>
    </xf>
    <xf numFmtId="164" fontId="25" fillId="0" borderId="4" xfId="1" applyNumberFormat="1" applyFont="1" applyFill="1" applyBorder="1" applyAlignment="1" applyProtection="1">
      <alignment vertical="center" wrapText="1" readingOrder="1"/>
    </xf>
    <xf numFmtId="164" fontId="16"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7" fillId="4" borderId="0" xfId="0" applyFont="1" applyFill="1" applyBorder="1" applyAlignment="1" applyProtection="1">
      <alignment wrapText="1"/>
    </xf>
    <xf numFmtId="0" fontId="12" fillId="0" borderId="5" xfId="1" applyNumberFormat="1" applyFont="1" applyFill="1" applyBorder="1" applyAlignment="1" applyProtection="1">
      <alignment horizontal="center" vertical="center" wrapText="1" readingOrder="1"/>
    </xf>
    <xf numFmtId="0" fontId="12" fillId="0" borderId="0" xfId="1" applyNumberFormat="1" applyFont="1" applyFill="1" applyBorder="1" applyAlignment="1" applyProtection="1">
      <alignment horizontal="center" vertical="center" wrapText="1" readingOrder="1"/>
    </xf>
    <xf numFmtId="0" fontId="26" fillId="0" borderId="5" xfId="1" applyNumberFormat="1" applyFont="1" applyFill="1" applyBorder="1" applyAlignment="1" applyProtection="1">
      <alignment horizontal="center" vertical="center" wrapText="1" readingOrder="1"/>
    </xf>
    <xf numFmtId="0" fontId="28" fillId="3" borderId="0" xfId="0" applyFont="1" applyFill="1" applyBorder="1" applyAlignment="1" applyProtection="1">
      <alignment horizontal="center" vertical="center" readingOrder="1"/>
    </xf>
    <xf numFmtId="0" fontId="17" fillId="3" borderId="0" xfId="0" applyFont="1" applyFill="1" applyBorder="1" applyAlignment="1" applyProtection="1">
      <alignment vertical="center"/>
    </xf>
    <xf numFmtId="164" fontId="17" fillId="3" borderId="0" xfId="0" applyNumberFormat="1" applyFont="1" applyFill="1" applyBorder="1" applyAlignment="1" applyProtection="1">
      <alignment vertical="center"/>
    </xf>
    <xf numFmtId="0" fontId="5" fillId="4" borderId="0" xfId="0" applyFont="1" applyFill="1" applyBorder="1" applyAlignment="1" applyProtection="1">
      <alignment wrapText="1"/>
    </xf>
    <xf numFmtId="0" fontId="5"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5" fillId="4" borderId="0" xfId="0" applyFont="1" applyFill="1" applyAlignment="1" applyProtection="1"/>
    <xf numFmtId="0" fontId="5" fillId="4" borderId="0" xfId="0" applyFont="1" applyFill="1" applyAlignment="1" applyProtection="1">
      <alignment wrapText="1"/>
    </xf>
    <xf numFmtId="2" fontId="0" fillId="4" borderId="0" xfId="0" applyNumberFormat="1" applyFont="1" applyFill="1" applyAlignment="1" applyProtection="1">
      <alignment vertical="top"/>
    </xf>
    <xf numFmtId="0" fontId="5"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5" fillId="5" borderId="0" xfId="0" applyFont="1" applyFill="1" applyAlignment="1" applyProtection="1">
      <alignment horizontal="center" vertical="top"/>
    </xf>
    <xf numFmtId="1" fontId="5" fillId="5" borderId="0" xfId="0" applyNumberFormat="1" applyFont="1" applyFill="1" applyBorder="1" applyAlignment="1" applyProtection="1">
      <alignment horizontal="center"/>
    </xf>
    <xf numFmtId="0" fontId="5" fillId="4" borderId="0" xfId="0" applyFont="1" applyFill="1" applyBorder="1" applyAlignment="1" applyProtection="1">
      <alignment horizontal="center" wrapText="1"/>
    </xf>
    <xf numFmtId="0" fontId="5" fillId="5" borderId="0" xfId="0" applyFont="1" applyFill="1" applyAlignment="1" applyProtection="1">
      <alignment horizontal="center" wrapText="1"/>
    </xf>
    <xf numFmtId="0" fontId="15" fillId="3" borderId="0" xfId="0" applyFont="1" applyFill="1" applyBorder="1" applyAlignment="1" applyProtection="1">
      <alignment vertical="center" wrapText="1" readingOrder="1"/>
    </xf>
    <xf numFmtId="165" fontId="15" fillId="3" borderId="0" xfId="1" applyFont="1" applyFill="1" applyBorder="1" applyAlignment="1" applyProtection="1">
      <alignment horizontal="center" vertical="center" wrapText="1" readingOrder="1"/>
    </xf>
    <xf numFmtId="165" fontId="15" fillId="0" borderId="0" xfId="1" applyFont="1" applyFill="1" applyBorder="1" applyAlignment="1" applyProtection="1">
      <alignment horizontal="center" vertical="center" wrapText="1" readingOrder="1"/>
    </xf>
    <xf numFmtId="0" fontId="15" fillId="7" borderId="0" xfId="0" applyFont="1" applyFill="1" applyBorder="1" applyAlignment="1" applyProtection="1">
      <alignment vertical="center" wrapText="1" readingOrder="1"/>
    </xf>
    <xf numFmtId="165" fontId="15" fillId="7" borderId="0" xfId="1" applyFont="1" applyFill="1" applyBorder="1" applyAlignment="1" applyProtection="1">
      <alignment horizontal="center" vertical="center" wrapText="1" readingOrder="1"/>
    </xf>
    <xf numFmtId="0" fontId="17" fillId="0" borderId="0" xfId="0" applyFont="1" applyFill="1" applyBorder="1" applyAlignment="1" applyProtection="1">
      <alignment wrapText="1"/>
    </xf>
    <xf numFmtId="0" fontId="13" fillId="0" borderId="0" xfId="0" applyFont="1" applyProtection="1"/>
    <xf numFmtId="167" fontId="12" fillId="9" borderId="3" xfId="0" applyNumberFormat="1" applyFont="1" applyFill="1" applyBorder="1" applyAlignment="1" applyProtection="1">
      <alignment vertical="center"/>
      <protection locked="0"/>
    </xf>
    <xf numFmtId="164" fontId="12" fillId="9" borderId="4" xfId="0" applyNumberFormat="1" applyFont="1" applyFill="1" applyBorder="1" applyAlignment="1" applyProtection="1">
      <alignment vertical="center" wrapText="1"/>
      <protection locked="0"/>
    </xf>
    <xf numFmtId="0" fontId="12" fillId="9" borderId="4" xfId="0" applyFont="1" applyFill="1" applyBorder="1" applyAlignment="1" applyProtection="1">
      <alignment vertical="center" wrapText="1"/>
      <protection locked="0"/>
    </xf>
    <xf numFmtId="0" fontId="12" fillId="9" borderId="5" xfId="0" applyFont="1" applyFill="1" applyBorder="1" applyAlignment="1" applyProtection="1">
      <alignment vertical="center" wrapText="1"/>
      <protection locked="0"/>
    </xf>
    <xf numFmtId="167" fontId="12"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2" fillId="9" borderId="4" xfId="0" applyNumberFormat="1" applyFont="1" applyFill="1" applyBorder="1" applyAlignment="1" applyProtection="1">
      <alignment horizontal="left" vertical="center" wrapText="1"/>
      <protection locked="0"/>
    </xf>
    <xf numFmtId="164" fontId="12" fillId="9" borderId="4" xfId="0" applyNumberFormat="1" applyFont="1" applyFill="1" applyBorder="1" applyAlignment="1" applyProtection="1">
      <alignment horizontal="right" vertical="center" wrapText="1"/>
      <protection locked="0"/>
    </xf>
    <xf numFmtId="167" fontId="12" fillId="9" borderId="7" xfId="0" applyNumberFormat="1" applyFont="1" applyFill="1" applyBorder="1" applyAlignment="1" applyProtection="1">
      <alignment vertical="center" wrapText="1"/>
      <protection locked="0"/>
    </xf>
    <xf numFmtId="164" fontId="12" fillId="9" borderId="8" xfId="0" applyNumberFormat="1" applyFont="1" applyFill="1" applyBorder="1" applyAlignment="1" applyProtection="1">
      <alignment vertical="center" wrapText="1"/>
      <protection locked="0"/>
    </xf>
    <xf numFmtId="0" fontId="12" fillId="9" borderId="8" xfId="0" applyFont="1" applyFill="1" applyBorder="1" applyAlignment="1" applyProtection="1">
      <alignment vertical="center" wrapText="1"/>
      <protection locked="0"/>
    </xf>
    <xf numFmtId="0" fontId="12" fillId="9" borderId="9" xfId="0" applyFont="1" applyFill="1" applyBorder="1" applyAlignment="1" applyProtection="1">
      <alignment vertical="center" wrapText="1"/>
      <protection locked="0"/>
    </xf>
    <xf numFmtId="167" fontId="12" fillId="3" borderId="3" xfId="0" applyNumberFormat="1" applyFont="1" applyFill="1" applyBorder="1" applyAlignment="1" applyProtection="1">
      <alignment vertical="center"/>
      <protection locked="0"/>
    </xf>
    <xf numFmtId="164" fontId="12" fillId="3" borderId="4" xfId="0" applyNumberFormat="1" applyFont="1" applyFill="1" applyBorder="1" applyAlignment="1" applyProtection="1">
      <alignment vertical="center" wrapText="1"/>
      <protection locked="0"/>
    </xf>
    <xf numFmtId="0" fontId="12" fillId="3" borderId="4" xfId="0" applyFont="1" applyFill="1" applyBorder="1" applyAlignment="1" applyProtection="1">
      <alignment vertical="center" wrapText="1"/>
      <protection locked="0"/>
    </xf>
    <xf numFmtId="0" fontId="12" fillId="3" borderId="5" xfId="0" applyFont="1" applyFill="1" applyBorder="1" applyAlignment="1" applyProtection="1">
      <alignment vertical="center" wrapText="1"/>
      <protection locked="0"/>
    </xf>
    <xf numFmtId="0" fontId="17" fillId="3" borderId="0"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readingOrder="1"/>
    </xf>
    <xf numFmtId="166" fontId="16" fillId="3" borderId="0" xfId="0" applyNumberFormat="1" applyFont="1" applyFill="1" applyBorder="1" applyAlignment="1" applyProtection="1">
      <alignment horizontal="left" vertical="center" wrapText="1"/>
    </xf>
    <xf numFmtId="1" fontId="16" fillId="3" borderId="0" xfId="0" applyNumberFormat="1" applyFont="1" applyFill="1" applyBorder="1" applyAlignment="1" applyProtection="1">
      <alignment horizontal="center" vertical="center" wrapText="1"/>
    </xf>
    <xf numFmtId="166" fontId="28" fillId="3" borderId="0" xfId="0" applyNumberFormat="1" applyFont="1" applyFill="1" applyBorder="1" applyAlignment="1" applyProtection="1">
      <alignment horizontal="center" vertical="center" wrapText="1"/>
    </xf>
    <xf numFmtId="167" fontId="12" fillId="10" borderId="3" xfId="0" applyNumberFormat="1" applyFont="1" applyFill="1" applyBorder="1" applyAlignment="1" applyProtection="1">
      <alignment vertical="center"/>
      <protection locked="0"/>
    </xf>
    <xf numFmtId="164" fontId="12" fillId="10" borderId="4" xfId="0" applyNumberFormat="1" applyFont="1" applyFill="1" applyBorder="1" applyAlignment="1" applyProtection="1">
      <alignment vertical="center" wrapText="1"/>
      <protection locked="0"/>
    </xf>
    <xf numFmtId="0" fontId="12" fillId="10" borderId="4" xfId="0" applyFont="1" applyFill="1" applyBorder="1" applyAlignment="1" applyProtection="1">
      <alignment vertical="center" wrapText="1"/>
      <protection locked="0"/>
    </xf>
    <xf numFmtId="0" fontId="12" fillId="10" borderId="5" xfId="0" applyFont="1" applyFill="1" applyBorder="1" applyAlignment="1" applyProtection="1">
      <alignment vertical="center" wrapText="1"/>
      <protection locked="0"/>
    </xf>
    <xf numFmtId="167" fontId="12"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2" fillId="10" borderId="4" xfId="0" applyNumberFormat="1" applyFont="1" applyFill="1" applyBorder="1" applyAlignment="1" applyProtection="1">
      <alignment horizontal="left" vertical="center" wrapText="1"/>
      <protection locked="0"/>
    </xf>
    <xf numFmtId="164" fontId="12"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8" fillId="3" borderId="0" xfId="0" applyFont="1" applyFill="1" applyBorder="1" applyAlignment="1" applyProtection="1">
      <alignment horizontal="center" vertical="center" wrapText="1"/>
    </xf>
    <xf numFmtId="167" fontId="12" fillId="10" borderId="3" xfId="0" applyNumberFormat="1" applyFont="1" applyFill="1" applyBorder="1" applyAlignment="1" applyProtection="1">
      <alignment horizontal="right" vertical="center"/>
      <protection locked="0"/>
    </xf>
    <xf numFmtId="0" fontId="18" fillId="10" borderId="4" xfId="0" applyFont="1" applyFill="1" applyBorder="1" applyAlignment="1" applyProtection="1">
      <alignment vertical="center" wrapText="1"/>
      <protection locked="0"/>
    </xf>
    <xf numFmtId="0" fontId="5" fillId="10" borderId="4"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center" vertical="center" wrapText="1" readingOrder="1"/>
    </xf>
    <xf numFmtId="0" fontId="11" fillId="10" borderId="2" xfId="0" applyFont="1" applyFill="1" applyBorder="1" applyAlignment="1" applyProtection="1">
      <alignment horizontal="left" vertical="center" wrapText="1" readingOrder="1"/>
      <protection locked="0"/>
    </xf>
    <xf numFmtId="0" fontId="10" fillId="0" borderId="6" xfId="0" applyFont="1" applyFill="1" applyBorder="1" applyAlignment="1" applyProtection="1">
      <alignment horizontal="left" vertical="center"/>
    </xf>
    <xf numFmtId="0" fontId="19" fillId="2" borderId="0" xfId="0" applyFont="1" applyFill="1" applyBorder="1" applyAlignment="1" applyProtection="1">
      <alignment horizontal="center" vertical="center"/>
    </xf>
    <xf numFmtId="0" fontId="29" fillId="10" borderId="2" xfId="0" applyFont="1" applyFill="1" applyBorder="1" applyAlignment="1" applyProtection="1">
      <alignment horizontal="left" vertical="center" wrapText="1" readingOrder="1"/>
      <protection locked="0"/>
    </xf>
    <xf numFmtId="167" fontId="29" fillId="10" borderId="2" xfId="0" applyNumberFormat="1" applyFont="1" applyFill="1" applyBorder="1" applyAlignment="1" applyProtection="1">
      <alignment horizontal="left" vertical="center" wrapText="1" readingOrder="1"/>
      <protection locked="0"/>
    </xf>
    <xf numFmtId="167" fontId="10" fillId="0" borderId="2" xfId="0" applyNumberFormat="1" applyFont="1" applyBorder="1" applyAlignment="1" applyProtection="1">
      <alignment horizontal="left" vertical="center" wrapText="1" readingOrder="1"/>
    </xf>
    <xf numFmtId="0" fontId="28" fillId="3" borderId="0" xfId="0"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wrapText="1" readingOrder="1"/>
    </xf>
    <xf numFmtId="0" fontId="4" fillId="0" borderId="1" xfId="0" applyFont="1" applyFill="1" applyBorder="1" applyAlignment="1" applyProtection="1">
      <alignment horizontal="center" vertical="center" wrapText="1" readingOrder="1"/>
    </xf>
    <xf numFmtId="0" fontId="4" fillId="0" borderId="0" xfId="0" applyFont="1" applyFill="1" applyBorder="1" applyAlignment="1" applyProtection="1">
      <alignment horizontal="center" vertical="center" wrapText="1" readingOrder="1"/>
    </xf>
    <xf numFmtId="0" fontId="6" fillId="0" borderId="1"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readingOrder="1"/>
    </xf>
    <xf numFmtId="0" fontId="17" fillId="3" borderId="0"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4">
    <cellStyle name="Comma 2" xfId="3" xr:uid="{BA4E42D7-625A-4D2E-87BF-99C10C54D984}"/>
    <cellStyle name="Currency" xfId="1" builtinId="4"/>
    <cellStyle name="Normal" xfId="0" builtinId="0"/>
    <cellStyle name="Normal 2" xfId="2" xr:uid="{216FE6AA-EFB5-473B-9FC7-CD1EFD789473}"/>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G12" sqref="G12"/>
    </sheetView>
  </sheetViews>
  <sheetFormatPr defaultColWidth="0" defaultRowHeight="12.75" zeroHeight="1" x14ac:dyDescent="0.35"/>
  <cols>
    <col min="1" max="1" width="35.73046875" style="16" customWidth="1"/>
    <col min="2" max="2" width="21.59765625" style="16" customWidth="1"/>
    <col min="3" max="3" width="33.59765625" style="16" customWidth="1"/>
    <col min="4" max="4" width="4.3984375" style="16" customWidth="1"/>
    <col min="5" max="5" width="29" style="16" customWidth="1"/>
    <col min="6" max="6" width="19" style="16" customWidth="1"/>
    <col min="7" max="7" width="42" style="16" customWidth="1"/>
    <col min="8" max="11" width="9.1328125" style="16" hidden="1" customWidth="1"/>
    <col min="12" max="16384" width="9.1328125" style="16" hidden="1"/>
  </cols>
  <sheetData>
    <row r="1" spans="1:11" ht="26.25" customHeight="1" x14ac:dyDescent="0.35">
      <c r="A1" s="151" t="s">
        <v>2</v>
      </c>
      <c r="B1" s="151"/>
      <c r="C1" s="151"/>
      <c r="D1" s="151"/>
      <c r="E1" s="151"/>
      <c r="F1" s="151"/>
      <c r="G1" s="46"/>
      <c r="H1" s="46"/>
      <c r="I1" s="46"/>
      <c r="J1" s="46"/>
      <c r="K1" s="46"/>
    </row>
    <row r="2" spans="1:11" ht="21" customHeight="1" x14ac:dyDescent="0.35">
      <c r="A2" s="4" t="s">
        <v>3</v>
      </c>
      <c r="B2" s="152" t="s">
        <v>120</v>
      </c>
      <c r="C2" s="152"/>
      <c r="D2" s="152"/>
      <c r="E2" s="152"/>
      <c r="F2" s="152"/>
      <c r="G2" s="46"/>
      <c r="H2" s="46"/>
      <c r="I2" s="46"/>
      <c r="J2" s="46"/>
      <c r="K2" s="46"/>
    </row>
    <row r="3" spans="1:11" ht="21" customHeight="1" x14ac:dyDescent="0.35">
      <c r="A3" s="4" t="s">
        <v>4</v>
      </c>
      <c r="B3" s="152" t="s">
        <v>121</v>
      </c>
      <c r="C3" s="152"/>
      <c r="D3" s="152"/>
      <c r="E3" s="152"/>
      <c r="F3" s="152"/>
      <c r="G3" s="46"/>
      <c r="H3" s="46"/>
      <c r="I3" s="46"/>
      <c r="J3" s="46"/>
      <c r="K3" s="46"/>
    </row>
    <row r="4" spans="1:11" ht="21" customHeight="1" x14ac:dyDescent="0.35">
      <c r="A4" s="4" t="s">
        <v>5</v>
      </c>
      <c r="B4" s="153">
        <v>44105</v>
      </c>
      <c r="C4" s="153"/>
      <c r="D4" s="153"/>
      <c r="E4" s="153"/>
      <c r="F4" s="153"/>
      <c r="G4" s="46"/>
      <c r="H4" s="46"/>
      <c r="I4" s="46"/>
      <c r="J4" s="46"/>
      <c r="K4" s="46"/>
    </row>
    <row r="5" spans="1:11" ht="21" customHeight="1" x14ac:dyDescent="0.35">
      <c r="A5" s="4" t="s">
        <v>6</v>
      </c>
      <c r="B5" s="153">
        <v>44196</v>
      </c>
      <c r="C5" s="153"/>
      <c r="D5" s="153"/>
      <c r="E5" s="153"/>
      <c r="F5" s="153"/>
      <c r="G5" s="46"/>
      <c r="H5" s="46"/>
      <c r="I5" s="46"/>
      <c r="J5" s="46"/>
      <c r="K5" s="46"/>
    </row>
    <row r="6" spans="1:11" ht="21" customHeight="1" x14ac:dyDescent="0.35">
      <c r="A6" s="4" t="s">
        <v>7</v>
      </c>
      <c r="B6" s="150" t="str">
        <f>IF(AND(Travel!B7&lt;&gt;A30,Hospitality!B7&lt;&gt;A30,'All other expenses'!B7&lt;&gt;A30,'Gifts and benefits'!B7&lt;&gt;A30),A31,IF(AND(Travel!B7=A30,Hospitality!B7=A30,'All other expenses'!B7=A30,'Gifts and benefits'!B7=A30),A33,A32))</f>
        <v>Data and totals checked on all sheets</v>
      </c>
      <c r="C6" s="150"/>
      <c r="D6" s="150"/>
      <c r="E6" s="150"/>
      <c r="F6" s="150"/>
      <c r="G6" s="34"/>
      <c r="H6" s="46"/>
      <c r="I6" s="46"/>
      <c r="J6" s="46"/>
      <c r="K6" s="46"/>
    </row>
    <row r="7" spans="1:11" ht="21" customHeight="1" x14ac:dyDescent="0.35">
      <c r="A7" s="4" t="s">
        <v>8</v>
      </c>
      <c r="B7" s="149" t="s">
        <v>40</v>
      </c>
      <c r="C7" s="149"/>
      <c r="D7" s="149"/>
      <c r="E7" s="149"/>
      <c r="F7" s="149"/>
      <c r="G7" s="34"/>
      <c r="H7" s="46"/>
      <c r="I7" s="46"/>
      <c r="J7" s="46"/>
      <c r="K7" s="46"/>
    </row>
    <row r="8" spans="1:11" ht="21" customHeight="1" x14ac:dyDescent="0.35">
      <c r="A8" s="4" t="s">
        <v>10</v>
      </c>
      <c r="B8" s="149" t="s">
        <v>134</v>
      </c>
      <c r="C8" s="149"/>
      <c r="D8" s="149"/>
      <c r="E8" s="149"/>
      <c r="F8" s="149"/>
      <c r="G8" s="34"/>
      <c r="H8" s="46"/>
      <c r="I8" s="46"/>
      <c r="J8" s="46"/>
      <c r="K8" s="46"/>
    </row>
    <row r="9" spans="1:11" ht="66.75" customHeight="1" x14ac:dyDescent="0.35">
      <c r="A9" s="148" t="s">
        <v>11</v>
      </c>
      <c r="B9" s="148"/>
      <c r="C9" s="148"/>
      <c r="D9" s="148"/>
      <c r="E9" s="148"/>
      <c r="F9" s="148"/>
      <c r="G9" s="34"/>
      <c r="H9" s="46"/>
      <c r="I9" s="46"/>
      <c r="J9" s="46"/>
      <c r="K9" s="46"/>
    </row>
    <row r="10" spans="1:11" s="110" customFormat="1" ht="36" customHeight="1" x14ac:dyDescent="0.4">
      <c r="A10" s="104" t="s">
        <v>12</v>
      </c>
      <c r="B10" s="105" t="s">
        <v>13</v>
      </c>
      <c r="C10" s="105" t="s">
        <v>14</v>
      </c>
      <c r="D10" s="106"/>
      <c r="E10" s="107" t="s">
        <v>1</v>
      </c>
      <c r="F10" s="108" t="s">
        <v>15</v>
      </c>
      <c r="G10" s="109"/>
      <c r="H10" s="109"/>
      <c r="I10" s="109"/>
      <c r="J10" s="109"/>
      <c r="K10" s="109"/>
    </row>
    <row r="11" spans="1:11" ht="27.75" customHeight="1" x14ac:dyDescent="0.4">
      <c r="A11" s="10" t="s">
        <v>16</v>
      </c>
      <c r="B11" s="75">
        <f>B15+B16+B17</f>
        <v>0</v>
      </c>
      <c r="C11" s="82" t="str">
        <f>IF(Travel!B6="",A34,Travel!B6)</f>
        <v>Figures exclude GST</v>
      </c>
      <c r="D11" s="8"/>
      <c r="E11" s="10" t="s">
        <v>17</v>
      </c>
      <c r="F11" s="56">
        <f>'Gifts and benefits'!C25</f>
        <v>0</v>
      </c>
      <c r="G11" s="47"/>
      <c r="H11" s="47"/>
      <c r="I11" s="47"/>
      <c r="J11" s="47"/>
      <c r="K11" s="47"/>
    </row>
    <row r="12" spans="1:11" ht="27.75" customHeight="1" x14ac:dyDescent="0.4">
      <c r="A12" s="10" t="s">
        <v>0</v>
      </c>
      <c r="B12" s="75">
        <f>Hospitality!B25</f>
        <v>226.96</v>
      </c>
      <c r="C12" s="82" t="str">
        <f>IF(Hospitality!B6="",A34,Hospitality!B6)</f>
        <v>Figures exclude GST</v>
      </c>
      <c r="D12" s="8"/>
      <c r="E12" s="10" t="s">
        <v>18</v>
      </c>
      <c r="F12" s="56">
        <f>'Gifts and benefits'!C26</f>
        <v>0</v>
      </c>
      <c r="G12" s="47"/>
      <c r="H12" s="47"/>
      <c r="I12" s="47"/>
      <c r="J12" s="47"/>
      <c r="K12" s="47"/>
    </row>
    <row r="13" spans="1:11" ht="27.75" customHeight="1" x14ac:dyDescent="0.35">
      <c r="A13" s="10" t="s">
        <v>19</v>
      </c>
      <c r="B13" s="75">
        <f>'All other expenses'!B25</f>
        <v>1558.58</v>
      </c>
      <c r="C13" s="82" t="str">
        <f>IF('All other expenses'!B6="",A34,'All other expenses'!B6)</f>
        <v>Figures exclude GST</v>
      </c>
      <c r="D13" s="8"/>
      <c r="E13" s="10" t="s">
        <v>20</v>
      </c>
      <c r="F13" s="56">
        <f>'Gifts and benefits'!C27</f>
        <v>0</v>
      </c>
      <c r="G13" s="46"/>
      <c r="H13" s="46"/>
      <c r="I13" s="46"/>
      <c r="J13" s="46"/>
      <c r="K13" s="46"/>
    </row>
    <row r="14" spans="1:11" ht="12.75" customHeight="1" x14ac:dyDescent="0.35">
      <c r="A14" s="9"/>
      <c r="B14" s="76"/>
      <c r="C14" s="83"/>
      <c r="D14" s="57"/>
      <c r="E14" s="8"/>
      <c r="F14" s="58"/>
      <c r="G14" s="26"/>
      <c r="H14" s="26"/>
      <c r="I14" s="26"/>
      <c r="J14" s="26"/>
      <c r="K14" s="26"/>
    </row>
    <row r="15" spans="1:11" ht="27.75" customHeight="1" x14ac:dyDescent="0.35">
      <c r="A15" s="11" t="s">
        <v>21</v>
      </c>
      <c r="B15" s="77">
        <f>Travel!B17</f>
        <v>0</v>
      </c>
      <c r="C15" s="84" t="str">
        <f>C11</f>
        <v>Figures exclude GST</v>
      </c>
      <c r="D15" s="8"/>
      <c r="E15" s="8"/>
      <c r="F15" s="58"/>
      <c r="G15" s="46"/>
      <c r="H15" s="46"/>
      <c r="I15" s="46"/>
      <c r="J15" s="46"/>
      <c r="K15" s="46"/>
    </row>
    <row r="16" spans="1:11" ht="27.75" customHeight="1" x14ac:dyDescent="0.35">
      <c r="A16" s="11" t="s">
        <v>22</v>
      </c>
      <c r="B16" s="77">
        <f>Travel!B27</f>
        <v>0</v>
      </c>
      <c r="C16" s="84" t="str">
        <f>C11</f>
        <v>Figures exclude GST</v>
      </c>
      <c r="D16" s="59"/>
      <c r="E16" s="8"/>
      <c r="F16" s="60"/>
      <c r="G16" s="46"/>
      <c r="H16" s="46"/>
      <c r="I16" s="46"/>
      <c r="J16" s="46"/>
      <c r="K16" s="46"/>
    </row>
    <row r="17" spans="1:11" ht="27.75" customHeight="1" x14ac:dyDescent="0.35">
      <c r="A17" s="11" t="s">
        <v>23</v>
      </c>
      <c r="B17" s="77">
        <f>Travel!B39</f>
        <v>0</v>
      </c>
      <c r="C17" s="84" t="str">
        <f>C11</f>
        <v>Figures exclude GST</v>
      </c>
      <c r="D17" s="8"/>
      <c r="E17" s="8"/>
      <c r="F17" s="60"/>
      <c r="G17" s="46"/>
      <c r="H17" s="46"/>
      <c r="I17" s="46"/>
      <c r="J17" s="46"/>
      <c r="K17" s="46"/>
    </row>
    <row r="18" spans="1:11" ht="27.75" customHeight="1" x14ac:dyDescent="0.4">
      <c r="A18" s="27"/>
      <c r="B18" s="22"/>
      <c r="C18" s="27"/>
      <c r="D18" s="7"/>
      <c r="E18" s="7"/>
      <c r="F18" s="61"/>
      <c r="G18" s="62"/>
      <c r="H18" s="62"/>
      <c r="I18" s="62"/>
      <c r="J18" s="62"/>
      <c r="K18" s="62"/>
    </row>
    <row r="19" spans="1:11" ht="13.15" x14ac:dyDescent="0.4">
      <c r="A19" s="52" t="s">
        <v>24</v>
      </c>
      <c r="B19" s="25"/>
      <c r="C19" s="26"/>
      <c r="D19" s="27"/>
      <c r="E19" s="27"/>
      <c r="F19" s="27"/>
      <c r="G19" s="27"/>
      <c r="H19" s="27"/>
      <c r="I19" s="27"/>
      <c r="J19" s="27"/>
      <c r="K19" s="27"/>
    </row>
    <row r="20" spans="1:11" x14ac:dyDescent="0.35">
      <c r="A20" s="23" t="s">
        <v>25</v>
      </c>
      <c r="B20" s="53"/>
      <c r="C20" s="53"/>
      <c r="D20" s="26"/>
      <c r="E20" s="26"/>
      <c r="F20" s="26"/>
      <c r="G20" s="27"/>
      <c r="H20" s="27"/>
      <c r="I20" s="27"/>
      <c r="J20" s="27"/>
      <c r="K20" s="27"/>
    </row>
    <row r="21" spans="1:11" ht="12.6" customHeight="1" x14ac:dyDescent="0.35">
      <c r="A21" s="23" t="s">
        <v>26</v>
      </c>
      <c r="B21" s="53"/>
      <c r="C21" s="53"/>
      <c r="D21" s="20"/>
      <c r="E21" s="27"/>
      <c r="F21" s="27"/>
      <c r="G21" s="27"/>
      <c r="H21" s="27"/>
      <c r="I21" s="27"/>
      <c r="J21" s="27"/>
      <c r="K21" s="27"/>
    </row>
    <row r="22" spans="1:11" ht="12.6" customHeight="1" x14ac:dyDescent="0.35">
      <c r="A22" s="23" t="s">
        <v>27</v>
      </c>
      <c r="B22" s="53"/>
      <c r="C22" s="53"/>
      <c r="D22" s="20"/>
      <c r="E22" s="27"/>
      <c r="F22" s="27"/>
      <c r="G22" s="27"/>
      <c r="H22" s="27"/>
      <c r="I22" s="27"/>
      <c r="J22" s="27"/>
      <c r="K22" s="27"/>
    </row>
    <row r="23" spans="1:11" ht="12.6" customHeight="1" x14ac:dyDescent="0.35">
      <c r="A23" s="23" t="s">
        <v>28</v>
      </c>
      <c r="B23" s="53"/>
      <c r="C23" s="53"/>
      <c r="D23" s="20"/>
      <c r="E23" s="27"/>
      <c r="F23" s="27"/>
      <c r="G23" s="27"/>
      <c r="H23" s="27"/>
      <c r="I23" s="27"/>
      <c r="J23" s="27"/>
      <c r="K23" s="27"/>
    </row>
    <row r="24" spans="1:11" x14ac:dyDescent="0.35">
      <c r="A24" s="40"/>
      <c r="B24" s="27"/>
      <c r="C24" s="27"/>
      <c r="D24" s="27"/>
      <c r="E24" s="27"/>
      <c r="F24" s="46"/>
      <c r="G24" s="46"/>
      <c r="H24" s="46"/>
      <c r="I24" s="46"/>
      <c r="J24" s="46"/>
      <c r="K24" s="46"/>
    </row>
    <row r="25" spans="1:11" ht="13.15" hidden="1" x14ac:dyDescent="0.4">
      <c r="A25" s="14" t="s">
        <v>29</v>
      </c>
      <c r="B25" s="15"/>
      <c r="C25" s="15"/>
      <c r="D25" s="15"/>
      <c r="E25" s="15"/>
      <c r="F25" s="15"/>
      <c r="G25" s="46"/>
      <c r="H25" s="46"/>
      <c r="I25" s="46"/>
      <c r="J25" s="46"/>
      <c r="K25" s="46"/>
    </row>
    <row r="26" spans="1:11" ht="12.75" hidden="1" customHeight="1" x14ac:dyDescent="0.35">
      <c r="A26" s="13" t="s">
        <v>30</v>
      </c>
      <c r="B26" s="6"/>
      <c r="C26" s="6"/>
      <c r="D26" s="13"/>
      <c r="E26" s="13"/>
      <c r="F26" s="13"/>
      <c r="G26" s="46"/>
      <c r="H26" s="46"/>
      <c r="I26" s="46"/>
      <c r="J26" s="46"/>
      <c r="K26" s="46"/>
    </row>
    <row r="27" spans="1:11" hidden="1" x14ac:dyDescent="0.35">
      <c r="A27" s="12" t="s">
        <v>31</v>
      </c>
      <c r="B27" s="12"/>
      <c r="C27" s="12"/>
      <c r="D27" s="12"/>
      <c r="E27" s="12"/>
      <c r="F27" s="12"/>
      <c r="G27" s="46"/>
      <c r="H27" s="46"/>
      <c r="I27" s="46"/>
      <c r="J27" s="46"/>
      <c r="K27" s="46"/>
    </row>
    <row r="28" spans="1:11" hidden="1" x14ac:dyDescent="0.35">
      <c r="A28" s="12" t="s">
        <v>32</v>
      </c>
      <c r="B28" s="12"/>
      <c r="C28" s="12"/>
      <c r="D28" s="12"/>
      <c r="E28" s="12"/>
      <c r="F28" s="12"/>
      <c r="G28" s="46"/>
      <c r="H28" s="46"/>
      <c r="I28" s="46"/>
      <c r="J28" s="46"/>
      <c r="K28" s="46"/>
    </row>
    <row r="29" spans="1:11" hidden="1" x14ac:dyDescent="0.35">
      <c r="A29" s="13" t="s">
        <v>33</v>
      </c>
      <c r="B29" s="13"/>
      <c r="C29" s="13"/>
      <c r="D29" s="13"/>
      <c r="E29" s="13"/>
      <c r="F29" s="13"/>
      <c r="G29" s="46"/>
      <c r="H29" s="46"/>
      <c r="I29" s="46"/>
      <c r="J29" s="46"/>
      <c r="K29" s="46"/>
    </row>
    <row r="30" spans="1:11" hidden="1" x14ac:dyDescent="0.35">
      <c r="A30" s="13" t="s">
        <v>34</v>
      </c>
      <c r="B30" s="13"/>
      <c r="C30" s="13"/>
      <c r="D30" s="13"/>
      <c r="E30" s="13"/>
      <c r="F30" s="13"/>
      <c r="G30" s="46"/>
      <c r="H30" s="46"/>
      <c r="I30" s="46"/>
      <c r="J30" s="46"/>
      <c r="K30" s="46"/>
    </row>
    <row r="31" spans="1:11" hidden="1" x14ac:dyDescent="0.35">
      <c r="A31" s="12" t="s">
        <v>35</v>
      </c>
      <c r="B31" s="12"/>
      <c r="C31" s="12"/>
      <c r="D31" s="12"/>
      <c r="E31" s="12"/>
      <c r="F31" s="12"/>
      <c r="G31" s="46"/>
      <c r="H31" s="46"/>
      <c r="I31" s="46"/>
      <c r="J31" s="46"/>
      <c r="K31" s="46"/>
    </row>
    <row r="32" spans="1:11" hidden="1" x14ac:dyDescent="0.35">
      <c r="A32" s="12" t="s">
        <v>36</v>
      </c>
      <c r="B32" s="12"/>
      <c r="C32" s="12"/>
      <c r="D32" s="12"/>
      <c r="E32" s="12"/>
      <c r="F32" s="12"/>
      <c r="G32" s="46"/>
      <c r="H32" s="46"/>
      <c r="I32" s="46"/>
      <c r="J32" s="46"/>
      <c r="K32" s="46"/>
    </row>
    <row r="33" spans="1:11" hidden="1" x14ac:dyDescent="0.35">
      <c r="A33" s="12" t="s">
        <v>37</v>
      </c>
      <c r="B33" s="12"/>
      <c r="C33" s="12"/>
      <c r="D33" s="12"/>
      <c r="E33" s="12"/>
      <c r="F33" s="12"/>
      <c r="G33" s="46"/>
      <c r="H33" s="46"/>
      <c r="I33" s="46"/>
      <c r="J33" s="46"/>
      <c r="K33" s="46"/>
    </row>
    <row r="34" spans="1:11" hidden="1" x14ac:dyDescent="0.35">
      <c r="A34" s="13" t="s">
        <v>38</v>
      </c>
      <c r="B34" s="13"/>
      <c r="C34" s="13"/>
      <c r="D34" s="13"/>
      <c r="E34" s="13"/>
      <c r="F34" s="13"/>
      <c r="G34" s="46"/>
      <c r="H34" s="46"/>
      <c r="I34" s="46"/>
      <c r="J34" s="46"/>
      <c r="K34" s="46"/>
    </row>
    <row r="35" spans="1:11" hidden="1" x14ac:dyDescent="0.35">
      <c r="A35" s="13" t="s">
        <v>39</v>
      </c>
      <c r="B35" s="13"/>
      <c r="C35" s="13"/>
      <c r="D35" s="13"/>
      <c r="E35" s="13"/>
      <c r="F35" s="13"/>
      <c r="G35" s="46"/>
      <c r="H35" s="46"/>
      <c r="I35" s="46"/>
      <c r="J35" s="46"/>
      <c r="K35" s="46"/>
    </row>
    <row r="36" spans="1:11" hidden="1" x14ac:dyDescent="0.35">
      <c r="A36" s="80" t="s">
        <v>9</v>
      </c>
      <c r="B36" s="79"/>
      <c r="C36" s="79"/>
      <c r="D36" s="79"/>
      <c r="E36" s="79"/>
      <c r="F36" s="79"/>
      <c r="G36" s="46"/>
      <c r="H36" s="46"/>
      <c r="I36" s="46"/>
      <c r="J36" s="46"/>
      <c r="K36" s="46"/>
    </row>
    <row r="37" spans="1:11" hidden="1" x14ac:dyDescent="0.35">
      <c r="A37" s="80" t="s">
        <v>40</v>
      </c>
      <c r="B37" s="79"/>
      <c r="C37" s="79"/>
      <c r="D37" s="79"/>
      <c r="E37" s="79"/>
      <c r="F37" s="79"/>
      <c r="G37" s="46"/>
      <c r="H37" s="46"/>
      <c r="I37" s="46"/>
      <c r="J37" s="46"/>
      <c r="K37" s="46"/>
    </row>
    <row r="38" spans="1:11" hidden="1" x14ac:dyDescent="0.35">
      <c r="A38" s="80" t="s">
        <v>119</v>
      </c>
      <c r="B38" s="79"/>
      <c r="C38" s="79"/>
      <c r="D38" s="79"/>
      <c r="E38" s="79"/>
      <c r="F38" s="79"/>
      <c r="G38" s="46"/>
      <c r="H38" s="46"/>
      <c r="I38" s="46"/>
      <c r="J38" s="46"/>
      <c r="K38" s="46"/>
    </row>
    <row r="39" spans="1:11" hidden="1" x14ac:dyDescent="0.35">
      <c r="A39" s="63" t="s">
        <v>41</v>
      </c>
      <c r="B39" s="5"/>
      <c r="C39" s="5"/>
      <c r="D39" s="5"/>
      <c r="E39" s="5"/>
      <c r="F39" s="5"/>
      <c r="G39" s="46"/>
      <c r="H39" s="46"/>
      <c r="I39" s="46"/>
      <c r="J39" s="46"/>
      <c r="K39" s="46"/>
    </row>
    <row r="40" spans="1:11" hidden="1" x14ac:dyDescent="0.35">
      <c r="A40" s="64" t="s">
        <v>42</v>
      </c>
      <c r="B40" s="5"/>
      <c r="C40" s="5"/>
      <c r="D40" s="5"/>
      <c r="E40" s="5"/>
      <c r="F40" s="5"/>
      <c r="G40" s="46"/>
      <c r="H40" s="46"/>
      <c r="I40" s="46"/>
      <c r="J40" s="46"/>
      <c r="K40" s="46"/>
    </row>
    <row r="41" spans="1:11" hidden="1" x14ac:dyDescent="0.35">
      <c r="A41" s="64" t="s">
        <v>43</v>
      </c>
      <c r="B41" s="5"/>
      <c r="C41" s="5"/>
      <c r="D41" s="5"/>
      <c r="E41" s="5"/>
      <c r="F41" s="5"/>
      <c r="G41" s="46"/>
      <c r="H41" s="46"/>
      <c r="I41" s="46"/>
      <c r="J41" s="46"/>
      <c r="K41" s="46"/>
    </row>
    <row r="42" spans="1:11" hidden="1" x14ac:dyDescent="0.35">
      <c r="A42" s="64" t="s">
        <v>44</v>
      </c>
      <c r="B42" s="5"/>
      <c r="C42" s="5"/>
      <c r="D42" s="5"/>
      <c r="E42" s="5"/>
      <c r="F42" s="5"/>
      <c r="G42" s="46"/>
      <c r="H42" s="46"/>
      <c r="I42" s="46"/>
      <c r="J42" s="46"/>
      <c r="K42" s="46"/>
    </row>
    <row r="43" spans="1:11" hidden="1" x14ac:dyDescent="0.35">
      <c r="A43" s="64" t="s">
        <v>45</v>
      </c>
      <c r="B43" s="5"/>
      <c r="C43" s="5"/>
      <c r="D43" s="5"/>
      <c r="E43" s="5"/>
      <c r="F43" s="5"/>
      <c r="G43" s="46"/>
      <c r="H43" s="46"/>
      <c r="I43" s="46"/>
      <c r="J43" s="46"/>
      <c r="K43" s="46"/>
    </row>
    <row r="44" spans="1:11" hidden="1" x14ac:dyDescent="0.35">
      <c r="A44" s="64" t="s">
        <v>46</v>
      </c>
      <c r="B44" s="5"/>
      <c r="C44" s="5"/>
      <c r="D44" s="5"/>
      <c r="E44" s="5"/>
      <c r="F44" s="5"/>
      <c r="G44" s="46"/>
      <c r="H44" s="46"/>
      <c r="I44" s="46"/>
      <c r="J44" s="46"/>
      <c r="K44" s="46"/>
    </row>
    <row r="45" spans="1:11" hidden="1" x14ac:dyDescent="0.35">
      <c r="A45" s="81" t="s">
        <v>47</v>
      </c>
      <c r="B45" s="79"/>
      <c r="C45" s="79"/>
      <c r="D45" s="79"/>
      <c r="E45" s="79"/>
      <c r="F45" s="79"/>
      <c r="G45" s="46"/>
      <c r="H45" s="46"/>
      <c r="I45" s="46"/>
      <c r="J45" s="46"/>
      <c r="K45" s="46"/>
    </row>
    <row r="46" spans="1:11" hidden="1" x14ac:dyDescent="0.35">
      <c r="A46" s="79" t="s">
        <v>48</v>
      </c>
      <c r="B46" s="79"/>
      <c r="C46" s="79"/>
      <c r="D46" s="79"/>
      <c r="E46" s="79"/>
      <c r="F46" s="79"/>
      <c r="G46" s="46"/>
      <c r="H46" s="46"/>
      <c r="I46" s="46"/>
      <c r="J46" s="46"/>
      <c r="K46" s="46"/>
    </row>
    <row r="47" spans="1:11" hidden="1" x14ac:dyDescent="0.35">
      <c r="A47" s="65">
        <v>-20000</v>
      </c>
      <c r="B47" s="5"/>
      <c r="C47" s="5"/>
      <c r="D47" s="5"/>
      <c r="E47" s="5"/>
      <c r="F47" s="5"/>
      <c r="G47" s="46"/>
      <c r="H47" s="46"/>
      <c r="I47" s="46"/>
      <c r="J47" s="46"/>
      <c r="K47" s="46"/>
    </row>
    <row r="48" spans="1:11" ht="25.5" hidden="1" x14ac:dyDescent="0.35">
      <c r="A48" s="98" t="s">
        <v>49</v>
      </c>
      <c r="B48" s="79"/>
      <c r="C48" s="79"/>
      <c r="D48" s="79"/>
      <c r="E48" s="79"/>
      <c r="F48" s="79"/>
      <c r="G48" s="46"/>
      <c r="H48" s="46"/>
      <c r="I48" s="46"/>
      <c r="J48" s="46"/>
      <c r="K48" s="46"/>
    </row>
    <row r="49" spans="1:11" ht="25.5" hidden="1" x14ac:dyDescent="0.35">
      <c r="A49" s="98" t="s">
        <v>50</v>
      </c>
      <c r="B49" s="79"/>
      <c r="C49" s="79"/>
      <c r="D49" s="79"/>
      <c r="E49" s="79"/>
      <c r="F49" s="79"/>
      <c r="G49" s="46"/>
      <c r="H49" s="46"/>
      <c r="I49" s="46"/>
      <c r="J49" s="46"/>
      <c r="K49" s="46"/>
    </row>
    <row r="50" spans="1:11" ht="25.5" hidden="1" x14ac:dyDescent="0.35">
      <c r="A50" s="99" t="s">
        <v>51</v>
      </c>
      <c r="B50" s="5"/>
      <c r="C50" s="5"/>
      <c r="D50" s="5"/>
      <c r="E50" s="5"/>
      <c r="F50" s="5"/>
      <c r="G50" s="46"/>
      <c r="H50" s="46"/>
      <c r="I50" s="46"/>
      <c r="J50" s="46"/>
      <c r="K50" s="46"/>
    </row>
    <row r="51" spans="1:11" ht="25.5" hidden="1" x14ac:dyDescent="0.35">
      <c r="A51" s="99" t="s">
        <v>52</v>
      </c>
      <c r="B51" s="5"/>
      <c r="C51" s="5"/>
      <c r="D51" s="5"/>
      <c r="E51" s="5"/>
      <c r="F51" s="5"/>
      <c r="G51" s="46"/>
      <c r="H51" s="46"/>
      <c r="I51" s="46"/>
      <c r="J51" s="46"/>
      <c r="K51" s="46"/>
    </row>
    <row r="52" spans="1:11" ht="38.25" hidden="1" x14ac:dyDescent="0.4">
      <c r="A52" s="99" t="s">
        <v>53</v>
      </c>
      <c r="B52" s="89"/>
      <c r="C52" s="89"/>
      <c r="D52" s="97"/>
      <c r="E52" s="66"/>
      <c r="F52" s="66"/>
      <c r="G52" s="46"/>
      <c r="H52" s="46"/>
      <c r="I52" s="46"/>
      <c r="J52" s="46"/>
      <c r="K52" s="46"/>
    </row>
    <row r="53" spans="1:11" ht="13.15" hidden="1" x14ac:dyDescent="0.4">
      <c r="A53" s="94" t="s">
        <v>54</v>
      </c>
      <c r="B53" s="95"/>
      <c r="C53" s="95"/>
      <c r="D53" s="88"/>
      <c r="E53" s="67"/>
      <c r="F53" s="67" t="b">
        <v>1</v>
      </c>
      <c r="G53" s="46"/>
      <c r="H53" s="46"/>
      <c r="I53" s="46"/>
      <c r="J53" s="46"/>
      <c r="K53" s="46"/>
    </row>
    <row r="54" spans="1:11" ht="13.15" hidden="1" x14ac:dyDescent="0.4">
      <c r="A54" s="96" t="s">
        <v>55</v>
      </c>
      <c r="B54" s="94"/>
      <c r="C54" s="94"/>
      <c r="D54" s="94"/>
      <c r="E54" s="67"/>
      <c r="F54" s="67" t="b">
        <v>0</v>
      </c>
      <c r="G54" s="46"/>
      <c r="H54" s="46"/>
      <c r="I54" s="46"/>
      <c r="J54" s="46"/>
      <c r="K54" s="46"/>
    </row>
    <row r="55" spans="1:11" ht="13.15" hidden="1" x14ac:dyDescent="0.35">
      <c r="A55" s="100"/>
      <c r="B55" s="90">
        <f>COUNT(Travel!B12:B16)</f>
        <v>0</v>
      </c>
      <c r="C55" s="90"/>
      <c r="D55" s="90">
        <f>COUNTIF(Travel!D12:D16,"*")</f>
        <v>0</v>
      </c>
      <c r="E55" s="91"/>
      <c r="F55" s="91" t="b">
        <f>MIN(B55,D55)=MAX(B55,D55)</f>
        <v>1</v>
      </c>
      <c r="G55" s="46"/>
      <c r="H55" s="46"/>
      <c r="I55" s="46"/>
      <c r="J55" s="46"/>
      <c r="K55" s="46"/>
    </row>
    <row r="56" spans="1:11" ht="13.15" hidden="1" x14ac:dyDescent="0.35">
      <c r="A56" s="100" t="s">
        <v>56</v>
      </c>
      <c r="B56" s="90">
        <f>COUNT(Travel!B22:B26)</f>
        <v>0</v>
      </c>
      <c r="C56" s="90"/>
      <c r="D56" s="90">
        <f>COUNTIF(Travel!D22:D26,"*")</f>
        <v>0</v>
      </c>
      <c r="E56" s="91"/>
      <c r="F56" s="91" t="b">
        <f>MIN(B56,D56)=MAX(B56,D56)</f>
        <v>1</v>
      </c>
    </row>
    <row r="57" spans="1:11" ht="13.15" hidden="1" x14ac:dyDescent="0.4">
      <c r="A57" s="101"/>
      <c r="B57" s="90">
        <f>COUNT(Travel!B34:B38)</f>
        <v>0</v>
      </c>
      <c r="C57" s="90"/>
      <c r="D57" s="90">
        <f>COUNTIF(Travel!D34:D38,"*")</f>
        <v>0</v>
      </c>
      <c r="E57" s="91"/>
      <c r="F57" s="91" t="b">
        <f>MIN(B57,D57)=MAX(B57,D57)</f>
        <v>1</v>
      </c>
    </row>
    <row r="58" spans="1:11" ht="13.15" hidden="1" x14ac:dyDescent="0.4">
      <c r="A58" s="102" t="s">
        <v>57</v>
      </c>
      <c r="B58" s="92">
        <f>COUNT(Hospitality!B11:B24)</f>
        <v>1</v>
      </c>
      <c r="C58" s="92"/>
      <c r="D58" s="92">
        <f>COUNTIF(Hospitality!D11:D24,"*")</f>
        <v>1</v>
      </c>
      <c r="E58" s="93"/>
      <c r="F58" s="93" t="b">
        <f>MIN(B58,D58)=MAX(B58,D58)</f>
        <v>1</v>
      </c>
    </row>
    <row r="59" spans="1:11" ht="13.15" hidden="1" x14ac:dyDescent="0.4">
      <c r="A59" s="103" t="s">
        <v>58</v>
      </c>
      <c r="B59" s="91">
        <f>COUNT('All other expenses'!B11:B24)</f>
        <v>7</v>
      </c>
      <c r="C59" s="91"/>
      <c r="D59" s="91">
        <f>COUNTIF('All other expenses'!D11:D24,"*")</f>
        <v>7</v>
      </c>
      <c r="E59" s="91"/>
      <c r="F59" s="91" t="b">
        <f>MIN(B59,D59)=MAX(B59,D59)</f>
        <v>1</v>
      </c>
    </row>
    <row r="60" spans="1:11" ht="13.15" hidden="1" x14ac:dyDescent="0.4">
      <c r="A60" s="102" t="s">
        <v>59</v>
      </c>
      <c r="B60" s="92">
        <f>COUNTIF('Gifts and benefits'!B11:B24,"*")</f>
        <v>1</v>
      </c>
      <c r="C60" s="92">
        <f>COUNTIF('Gifts and benefits'!C11:C24,"*")</f>
        <v>0</v>
      </c>
      <c r="D60" s="92"/>
      <c r="E60" s="92">
        <f>COUNTA('Gifts and benefits'!E11:E24)</f>
        <v>0</v>
      </c>
      <c r="F60" s="93" t="b">
        <f>MIN(B60,C60,E60)=MAX(B60,C60,E60)</f>
        <v>0</v>
      </c>
    </row>
    <row r="61" spans="1:11" x14ac:dyDescent="0.3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oddFooter>&amp;RWorksheet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78"/>
  <sheetViews>
    <sheetView zoomScaleNormal="100" workbookViewId="0">
      <selection activeCell="C19" sqref="C19"/>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37.59765625" style="16" customWidth="1"/>
    <col min="7" max="9" width="9.1328125" style="16" hidden="1" customWidth="1"/>
    <col min="10" max="13" width="0" style="16" hidden="1" customWidth="1"/>
    <col min="14" max="16384" width="9.1328125" style="16" hidden="1"/>
  </cols>
  <sheetData>
    <row r="1" spans="1:6" ht="26.25" customHeight="1" x14ac:dyDescent="0.35">
      <c r="A1" s="151" t="s">
        <v>60</v>
      </c>
      <c r="B1" s="151"/>
      <c r="C1" s="151"/>
      <c r="D1" s="151"/>
      <c r="E1" s="151"/>
      <c r="F1" s="46"/>
    </row>
    <row r="2" spans="1:6" ht="21" customHeight="1" x14ac:dyDescent="0.35">
      <c r="A2" s="4" t="s">
        <v>3</v>
      </c>
      <c r="B2" s="154" t="str">
        <f>'Summary and sign-off'!B2:F2</f>
        <v>Electricity Authority</v>
      </c>
      <c r="C2" s="154"/>
      <c r="D2" s="154"/>
      <c r="E2" s="154"/>
      <c r="F2" s="46"/>
    </row>
    <row r="3" spans="1:6" ht="21" customHeight="1" x14ac:dyDescent="0.35">
      <c r="A3" s="4" t="s">
        <v>61</v>
      </c>
      <c r="B3" s="154" t="str">
        <f>'Summary and sign-off'!B3:F3</f>
        <v>James Stevenson-Wallace</v>
      </c>
      <c r="C3" s="154"/>
      <c r="D3" s="154"/>
      <c r="E3" s="154"/>
      <c r="F3" s="46"/>
    </row>
    <row r="4" spans="1:6" ht="21" customHeight="1" x14ac:dyDescent="0.35">
      <c r="A4" s="4" t="s">
        <v>62</v>
      </c>
      <c r="B4" s="154">
        <f>'Summary and sign-off'!B4:F4</f>
        <v>44105</v>
      </c>
      <c r="C4" s="154"/>
      <c r="D4" s="154"/>
      <c r="E4" s="154"/>
      <c r="F4" s="46"/>
    </row>
    <row r="5" spans="1:6" ht="21" customHeight="1" x14ac:dyDescent="0.35">
      <c r="A5" s="4" t="s">
        <v>63</v>
      </c>
      <c r="B5" s="154">
        <f>'Summary and sign-off'!B5:F5</f>
        <v>44196</v>
      </c>
      <c r="C5" s="154"/>
      <c r="D5" s="154"/>
      <c r="E5" s="154"/>
      <c r="F5" s="46"/>
    </row>
    <row r="6" spans="1:6" ht="21" customHeight="1" x14ac:dyDescent="0.35">
      <c r="A6" s="4" t="s">
        <v>64</v>
      </c>
      <c r="B6" s="149" t="s">
        <v>32</v>
      </c>
      <c r="C6" s="149"/>
      <c r="D6" s="149"/>
      <c r="E6" s="149"/>
      <c r="F6" s="46"/>
    </row>
    <row r="7" spans="1:6" ht="21" customHeight="1" x14ac:dyDescent="0.35">
      <c r="A7" s="4" t="s">
        <v>7</v>
      </c>
      <c r="B7" s="149" t="s">
        <v>34</v>
      </c>
      <c r="C7" s="149"/>
      <c r="D7" s="149"/>
      <c r="E7" s="149"/>
      <c r="F7" s="46"/>
    </row>
    <row r="8" spans="1:6" ht="36" customHeight="1" x14ac:dyDescent="0.4">
      <c r="A8" s="157" t="s">
        <v>65</v>
      </c>
      <c r="B8" s="158"/>
      <c r="C8" s="158"/>
      <c r="D8" s="158"/>
      <c r="E8" s="158"/>
      <c r="F8" s="22"/>
    </row>
    <row r="9" spans="1:6" ht="36" customHeight="1" x14ac:dyDescent="0.4">
      <c r="A9" s="159" t="s">
        <v>66</v>
      </c>
      <c r="B9" s="160"/>
      <c r="C9" s="160"/>
      <c r="D9" s="160"/>
      <c r="E9" s="160"/>
      <c r="F9" s="22"/>
    </row>
    <row r="10" spans="1:6" ht="24.75" customHeight="1" x14ac:dyDescent="0.4">
      <c r="A10" s="156" t="s">
        <v>67</v>
      </c>
      <c r="B10" s="161"/>
      <c r="C10" s="156"/>
      <c r="D10" s="156"/>
      <c r="E10" s="156"/>
      <c r="F10" s="47"/>
    </row>
    <row r="11" spans="1:6" ht="27" customHeight="1" x14ac:dyDescent="0.35">
      <c r="A11" s="35" t="s">
        <v>68</v>
      </c>
      <c r="B11" s="35" t="s">
        <v>69</v>
      </c>
      <c r="C11" s="35" t="s">
        <v>70</v>
      </c>
      <c r="D11" s="35" t="s">
        <v>71</v>
      </c>
      <c r="E11" s="35" t="s">
        <v>72</v>
      </c>
      <c r="F11" s="48"/>
    </row>
    <row r="12" spans="1:6" s="68" customFormat="1" hidden="1" x14ac:dyDescent="0.35">
      <c r="A12" s="111"/>
      <c r="B12" s="112"/>
      <c r="C12" s="113"/>
      <c r="D12" s="113"/>
      <c r="E12" s="114"/>
      <c r="F12" s="1"/>
    </row>
    <row r="13" spans="1:6" s="68" customFormat="1" x14ac:dyDescent="0.35">
      <c r="A13" s="133"/>
      <c r="B13" s="134"/>
      <c r="C13" s="135"/>
      <c r="D13" s="135"/>
      <c r="E13" s="136"/>
      <c r="F13" s="1"/>
    </row>
    <row r="14" spans="1:6" s="68" customFormat="1" ht="13.15" x14ac:dyDescent="0.35">
      <c r="A14" s="134"/>
      <c r="B14" s="134"/>
      <c r="C14" s="146" t="s">
        <v>130</v>
      </c>
      <c r="D14" s="135"/>
      <c r="E14" s="136"/>
      <c r="F14" s="1"/>
    </row>
    <row r="15" spans="1:6" s="68" customFormat="1" x14ac:dyDescent="0.35">
      <c r="A15" s="137"/>
      <c r="B15" s="134"/>
      <c r="C15" s="135"/>
      <c r="D15" s="135"/>
      <c r="E15" s="136"/>
      <c r="F15" s="1"/>
    </row>
    <row r="16" spans="1:6" s="68" customFormat="1" hidden="1" x14ac:dyDescent="0.35">
      <c r="A16" s="120"/>
      <c r="B16" s="121"/>
      <c r="C16" s="122"/>
      <c r="D16" s="122"/>
      <c r="E16" s="123"/>
      <c r="F16" s="1"/>
    </row>
    <row r="17" spans="1:6" ht="19.5" customHeight="1" x14ac:dyDescent="0.35">
      <c r="A17" s="86" t="s">
        <v>73</v>
      </c>
      <c r="B17" s="87">
        <f>SUM(B12:B16)</f>
        <v>0</v>
      </c>
      <c r="C17" s="144" t="str">
        <f>IF(SUBTOTAL(3,B12:B16)=SUBTOTAL(103,B12:B16),'Summary and sign-off'!$A$48,'Summary and sign-off'!$A$49)</f>
        <v>Check - there are no hidden rows with data</v>
      </c>
      <c r="D17" s="155" t="str">
        <f>IF('Summary and sign-off'!F55='Summary and sign-off'!F54,'Summary and sign-off'!A51,'Summary and sign-off'!A50)</f>
        <v>Check - each entry provides sufficient information</v>
      </c>
      <c r="E17" s="155"/>
      <c r="F17" s="46"/>
    </row>
    <row r="18" spans="1:6" ht="10.5" customHeight="1" x14ac:dyDescent="0.4">
      <c r="A18" s="27"/>
      <c r="B18" s="22"/>
      <c r="C18" s="27"/>
      <c r="D18" s="27"/>
      <c r="E18" s="27"/>
      <c r="F18" s="27"/>
    </row>
    <row r="19" spans="1:6" ht="10.5" customHeight="1" x14ac:dyDescent="0.4">
      <c r="A19" s="27"/>
      <c r="B19" s="22"/>
      <c r="C19" s="27"/>
      <c r="D19" s="27"/>
      <c r="E19" s="27"/>
      <c r="F19" s="27"/>
    </row>
    <row r="20" spans="1:6" ht="24.75" customHeight="1" x14ac:dyDescent="0.4">
      <c r="A20" s="156" t="s">
        <v>74</v>
      </c>
      <c r="B20" s="156"/>
      <c r="C20" s="156"/>
      <c r="D20" s="156"/>
      <c r="E20" s="156"/>
      <c r="F20" s="47"/>
    </row>
    <row r="21" spans="1:6" ht="27" customHeight="1" x14ac:dyDescent="0.35">
      <c r="A21" s="35" t="s">
        <v>68</v>
      </c>
      <c r="B21" s="35" t="s">
        <v>13</v>
      </c>
      <c r="C21" s="35" t="s">
        <v>75</v>
      </c>
      <c r="D21" s="35" t="s">
        <v>71</v>
      </c>
      <c r="E21" s="35" t="s">
        <v>72</v>
      </c>
      <c r="F21" s="48"/>
    </row>
    <row r="22" spans="1:6" s="68" customFormat="1" hidden="1" x14ac:dyDescent="0.35">
      <c r="A22" s="111"/>
      <c r="B22" s="112"/>
      <c r="C22" s="113"/>
      <c r="D22" s="113"/>
      <c r="E22" s="114"/>
      <c r="F22" s="1"/>
    </row>
    <row r="23" spans="1:6" s="68" customFormat="1" x14ac:dyDescent="0.35">
      <c r="A23" s="145"/>
      <c r="B23" s="134"/>
      <c r="C23" s="135"/>
      <c r="D23" s="135"/>
      <c r="E23" s="136"/>
      <c r="F23" s="1"/>
    </row>
    <row r="24" spans="1:6" s="68" customFormat="1" ht="13.15" x14ac:dyDescent="0.35">
      <c r="A24" s="145"/>
      <c r="B24" s="134"/>
      <c r="C24" s="146" t="s">
        <v>133</v>
      </c>
      <c r="D24" s="135"/>
      <c r="E24" s="136"/>
      <c r="F24" s="1"/>
    </row>
    <row r="25" spans="1:6" s="68" customFormat="1" x14ac:dyDescent="0.35">
      <c r="A25" s="145"/>
      <c r="B25" s="134"/>
      <c r="C25" s="135"/>
      <c r="D25" s="135"/>
      <c r="E25" s="136"/>
      <c r="F25" s="1"/>
    </row>
    <row r="26" spans="1:6" s="68" customFormat="1" hidden="1" x14ac:dyDescent="0.35">
      <c r="A26" s="124"/>
      <c r="B26" s="125"/>
      <c r="C26" s="126"/>
      <c r="D26" s="126"/>
      <c r="E26" s="127"/>
      <c r="F26" s="1"/>
    </row>
    <row r="27" spans="1:6" ht="19.5" customHeight="1" x14ac:dyDescent="0.35">
      <c r="A27" s="86" t="s">
        <v>76</v>
      </c>
      <c r="B27" s="87">
        <f>SUM(B22:B26)</f>
        <v>0</v>
      </c>
      <c r="C27" s="144" t="str">
        <f>IF(SUBTOTAL(3,B22:B26)=SUBTOTAL(103,B22:B26),'Summary and sign-off'!$A$48,'Summary and sign-off'!$A$49)</f>
        <v>Check - there are no hidden rows with data</v>
      </c>
      <c r="D27" s="155" t="str">
        <f>IF('Summary and sign-off'!F56='Summary and sign-off'!F54,'Summary and sign-off'!A51,'Summary and sign-off'!A50)</f>
        <v>Check - each entry provides sufficient information</v>
      </c>
      <c r="E27" s="155"/>
      <c r="F27" s="46"/>
    </row>
    <row r="28" spans="1:6" ht="10.5" customHeight="1" x14ac:dyDescent="0.4">
      <c r="A28" s="27"/>
      <c r="B28" s="22"/>
      <c r="C28" s="27"/>
      <c r="D28" s="27"/>
      <c r="E28" s="27"/>
      <c r="F28" s="27"/>
    </row>
    <row r="29" spans="1:6" ht="10.5" customHeight="1" x14ac:dyDescent="0.4">
      <c r="A29" s="27"/>
      <c r="B29" s="22"/>
      <c r="C29" s="27"/>
      <c r="D29" s="27"/>
      <c r="E29" s="27"/>
      <c r="F29" s="27"/>
    </row>
    <row r="30" spans="1:6" ht="10.5" customHeight="1" x14ac:dyDescent="0.4">
      <c r="A30" s="27"/>
      <c r="B30" s="22"/>
      <c r="C30" s="27"/>
      <c r="D30" s="27"/>
      <c r="E30" s="27"/>
      <c r="F30" s="27"/>
    </row>
    <row r="31" spans="1:6" ht="10.5" customHeight="1" x14ac:dyDescent="0.4">
      <c r="A31" s="27"/>
      <c r="B31" s="22"/>
      <c r="C31" s="27"/>
      <c r="D31" s="27"/>
      <c r="E31" s="27"/>
      <c r="F31" s="27"/>
    </row>
    <row r="32" spans="1:6" ht="24.75" customHeight="1" x14ac:dyDescent="0.35">
      <c r="A32" s="156" t="s">
        <v>77</v>
      </c>
      <c r="B32" s="156"/>
      <c r="C32" s="156"/>
      <c r="D32" s="156"/>
      <c r="E32" s="156"/>
      <c r="F32" s="46"/>
    </row>
    <row r="33" spans="1:6" ht="27" customHeight="1" x14ac:dyDescent="0.35">
      <c r="A33" s="35" t="s">
        <v>68</v>
      </c>
      <c r="B33" s="35" t="s">
        <v>13</v>
      </c>
      <c r="C33" s="35" t="s">
        <v>78</v>
      </c>
      <c r="D33" s="35" t="s">
        <v>79</v>
      </c>
      <c r="E33" s="35" t="s">
        <v>72</v>
      </c>
      <c r="F33" s="49"/>
    </row>
    <row r="34" spans="1:6" s="68" customFormat="1" hidden="1" x14ac:dyDescent="0.35">
      <c r="A34" s="111"/>
      <c r="B34" s="112"/>
      <c r="C34" s="113"/>
      <c r="D34" s="113"/>
      <c r="E34" s="114"/>
      <c r="F34" s="1"/>
    </row>
    <row r="35" spans="1:6" s="68" customFormat="1" x14ac:dyDescent="0.35">
      <c r="A35" s="133"/>
      <c r="B35" s="134"/>
      <c r="C35" s="135"/>
      <c r="D35" s="135"/>
      <c r="E35" s="136"/>
      <c r="F35" s="1"/>
    </row>
    <row r="36" spans="1:6" s="68" customFormat="1" ht="13.15" x14ac:dyDescent="0.35">
      <c r="A36" s="133"/>
      <c r="B36" s="134"/>
      <c r="C36" s="146" t="s">
        <v>131</v>
      </c>
      <c r="D36" s="135"/>
      <c r="E36" s="136"/>
      <c r="F36" s="1"/>
    </row>
    <row r="37" spans="1:6" s="68" customFormat="1" x14ac:dyDescent="0.35">
      <c r="A37" s="133"/>
      <c r="B37" s="134"/>
      <c r="C37" s="135"/>
      <c r="D37" s="135"/>
      <c r="E37" s="136"/>
      <c r="F37" s="1"/>
    </row>
    <row r="38" spans="1:6" s="68" customFormat="1" hidden="1" x14ac:dyDescent="0.35">
      <c r="A38" s="111"/>
      <c r="B38" s="112"/>
      <c r="C38" s="113"/>
      <c r="D38" s="113"/>
      <c r="E38" s="114"/>
      <c r="F38" s="1"/>
    </row>
    <row r="39" spans="1:6" ht="19.5" customHeight="1" x14ac:dyDescent="0.35">
      <c r="A39" s="86" t="s">
        <v>80</v>
      </c>
      <c r="B39" s="87">
        <f>SUM(B34:B38)</f>
        <v>0</v>
      </c>
      <c r="C39" s="144" t="str">
        <f>IF(SUBTOTAL(3,B34:B38)=SUBTOTAL(103,B34:B38),'Summary and sign-off'!$A$48,'Summary and sign-off'!$A$49)</f>
        <v>Check - there are no hidden rows with data</v>
      </c>
      <c r="D39" s="155" t="str">
        <f>IF('Summary and sign-off'!F57='Summary and sign-off'!F54,'Summary and sign-off'!A51,'Summary and sign-off'!A50)</f>
        <v>Check - each entry provides sufficient information</v>
      </c>
      <c r="E39" s="155"/>
      <c r="F39" s="46"/>
    </row>
    <row r="40" spans="1:6" ht="10.5" customHeight="1" x14ac:dyDescent="0.4">
      <c r="A40" s="27"/>
      <c r="B40" s="73"/>
      <c r="C40" s="22"/>
      <c r="D40" s="27"/>
      <c r="E40" s="27"/>
      <c r="F40" s="27"/>
    </row>
    <row r="41" spans="1:6" ht="34.5" customHeight="1" x14ac:dyDescent="0.35">
      <c r="A41" s="50" t="s">
        <v>81</v>
      </c>
      <c r="B41" s="74">
        <f>B17+B27+B39</f>
        <v>0</v>
      </c>
      <c r="C41" s="51"/>
      <c r="D41" s="51"/>
      <c r="E41" s="51"/>
      <c r="F41" s="26"/>
    </row>
    <row r="42" spans="1:6" ht="13.15" x14ac:dyDescent="0.4">
      <c r="A42" s="27"/>
      <c r="B42" s="22"/>
      <c r="C42" s="27"/>
      <c r="D42" s="27"/>
      <c r="E42" s="27"/>
      <c r="F42" s="27"/>
    </row>
    <row r="43" spans="1:6" ht="13.15" x14ac:dyDescent="0.4">
      <c r="A43" s="52" t="s">
        <v>24</v>
      </c>
      <c r="B43" s="25"/>
      <c r="C43" s="26"/>
      <c r="D43" s="26"/>
      <c r="E43" s="26"/>
      <c r="F43" s="27"/>
    </row>
    <row r="44" spans="1:6" ht="12.6" customHeight="1" x14ac:dyDescent="0.35">
      <c r="A44" s="23" t="s">
        <v>82</v>
      </c>
      <c r="B44" s="53"/>
      <c r="C44" s="53"/>
      <c r="D44" s="32"/>
      <c r="E44" s="32"/>
      <c r="F44" s="27"/>
    </row>
    <row r="45" spans="1:6" ht="12.95" customHeight="1" x14ac:dyDescent="0.35">
      <c r="A45" s="31" t="s">
        <v>83</v>
      </c>
      <c r="B45" s="27"/>
      <c r="C45" s="32"/>
      <c r="D45" s="27"/>
      <c r="E45" s="32"/>
      <c r="F45" s="27"/>
    </row>
    <row r="46" spans="1:6" x14ac:dyDescent="0.35">
      <c r="A46" s="31" t="s">
        <v>84</v>
      </c>
      <c r="B46" s="32"/>
      <c r="C46" s="32"/>
      <c r="D46" s="32"/>
      <c r="E46" s="54"/>
      <c r="F46" s="46"/>
    </row>
    <row r="47" spans="1:6" ht="13.15" x14ac:dyDescent="0.4">
      <c r="A47" s="23" t="s">
        <v>30</v>
      </c>
      <c r="B47" s="25"/>
      <c r="C47" s="26"/>
      <c r="D47" s="26"/>
      <c r="E47" s="26"/>
      <c r="F47" s="27"/>
    </row>
    <row r="48" spans="1:6" ht="12.95" customHeight="1" x14ac:dyDescent="0.35">
      <c r="A48" s="31" t="s">
        <v>85</v>
      </c>
      <c r="B48" s="27"/>
      <c r="C48" s="32"/>
      <c r="D48" s="27"/>
      <c r="E48" s="32"/>
      <c r="F48" s="27"/>
    </row>
    <row r="49" spans="1:6" x14ac:dyDescent="0.35">
      <c r="A49" s="31" t="s">
        <v>86</v>
      </c>
      <c r="B49" s="32"/>
      <c r="C49" s="32"/>
      <c r="D49" s="32"/>
      <c r="E49" s="54"/>
      <c r="F49" s="46"/>
    </row>
    <row r="50" spans="1:6" x14ac:dyDescent="0.35">
      <c r="A50" s="36" t="s">
        <v>87</v>
      </c>
      <c r="B50" s="36"/>
      <c r="C50" s="36"/>
      <c r="D50" s="36"/>
      <c r="E50" s="54"/>
      <c r="F50" s="46"/>
    </row>
    <row r="51" spans="1:6" x14ac:dyDescent="0.35">
      <c r="A51" s="40"/>
      <c r="B51" s="27"/>
      <c r="C51" s="27"/>
      <c r="D51" s="27"/>
      <c r="E51" s="46"/>
      <c r="F51" s="46"/>
    </row>
    <row r="52" spans="1:6" hidden="1" x14ac:dyDescent="0.35">
      <c r="A52" s="40"/>
      <c r="B52" s="27"/>
      <c r="C52" s="27"/>
      <c r="D52" s="27"/>
      <c r="E52" s="46"/>
      <c r="F52" s="46"/>
    </row>
    <row r="57" spans="1:6" ht="12.75" hidden="1" customHeight="1" x14ac:dyDescent="0.35"/>
    <row r="60" spans="1:6" hidden="1" x14ac:dyDescent="0.35">
      <c r="A60" s="55"/>
      <c r="B60" s="46"/>
      <c r="C60" s="46"/>
      <c r="D60" s="46"/>
      <c r="E60" s="46"/>
      <c r="F60" s="46"/>
    </row>
    <row r="61" spans="1:6" hidden="1" x14ac:dyDescent="0.35">
      <c r="A61" s="55"/>
      <c r="B61" s="46"/>
      <c r="C61" s="46"/>
      <c r="D61" s="46"/>
      <c r="E61" s="46"/>
      <c r="F61" s="46"/>
    </row>
    <row r="62" spans="1:6" hidden="1" x14ac:dyDescent="0.35">
      <c r="A62" s="55"/>
      <c r="B62" s="46"/>
      <c r="C62" s="46"/>
      <c r="D62" s="46"/>
      <c r="E62" s="46"/>
      <c r="F62" s="46"/>
    </row>
    <row r="63" spans="1:6" hidden="1" x14ac:dyDescent="0.35">
      <c r="A63" s="55"/>
      <c r="B63" s="46"/>
      <c r="C63" s="46"/>
      <c r="D63" s="46"/>
      <c r="E63" s="46"/>
      <c r="F63" s="46"/>
    </row>
    <row r="64" spans="1:6" hidden="1" x14ac:dyDescent="0.35">
      <c r="A64" s="55"/>
      <c r="B64" s="46"/>
      <c r="C64" s="46"/>
      <c r="D64" s="46"/>
      <c r="E64" s="46"/>
      <c r="F64" s="46"/>
    </row>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sheetData>
  <sheetProtection sheet="1" formatCells="0" formatRows="0" insertColumns="0" insertRows="0" deleteRows="0"/>
  <mergeCells count="15">
    <mergeCell ref="B7:E7"/>
    <mergeCell ref="B5:E5"/>
    <mergeCell ref="D39:E39"/>
    <mergeCell ref="A1:E1"/>
    <mergeCell ref="A20:E20"/>
    <mergeCell ref="A32:E32"/>
    <mergeCell ref="B2:E2"/>
    <mergeCell ref="B3:E3"/>
    <mergeCell ref="B4:E4"/>
    <mergeCell ref="A8:E8"/>
    <mergeCell ref="A9:E9"/>
    <mergeCell ref="B6:E6"/>
    <mergeCell ref="D17:E17"/>
    <mergeCell ref="D27:E27"/>
    <mergeCell ref="A10:E10"/>
  </mergeCells>
  <dataValidations xWindow="152" yWindow="576"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2 A12 A16 A34 A38 A2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3 A21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5 A35:A37 A23:A2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&amp;RWorksheet - Travel</oddFooter>
  </headerFooter>
  <legacyDrawing r:id="rId2"/>
  <extLst>
    <ext xmlns:x14="http://schemas.microsoft.com/office/spreadsheetml/2009/9/main" uri="{CCE6A557-97BC-4b89-ADB6-D9C93CAAB3DF}">
      <x14:dataValidations xmlns:xm="http://schemas.microsoft.com/office/excel/2006/main" xWindow="152" yWindow="576"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B12:B16 B34:B38 B22:B26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abSelected="1" zoomScaleNormal="100" workbookViewId="0">
      <selection activeCell="A15" sqref="A15"/>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39.265625" style="16" customWidth="1"/>
    <col min="7" max="10" width="9.1328125" style="16" hidden="1" customWidth="1"/>
    <col min="11" max="13" width="0" style="16" hidden="1" customWidth="1"/>
    <col min="14" max="16384" width="0" style="16" hidden="1"/>
  </cols>
  <sheetData>
    <row r="1" spans="1:6" ht="26.25" customHeight="1" x14ac:dyDescent="0.35">
      <c r="A1" s="151" t="s">
        <v>60</v>
      </c>
      <c r="B1" s="151"/>
      <c r="C1" s="151"/>
      <c r="D1" s="151"/>
      <c r="E1" s="151"/>
      <c r="F1" s="38"/>
    </row>
    <row r="2" spans="1:6" ht="21" customHeight="1" x14ac:dyDescent="0.35">
      <c r="A2" s="4" t="s">
        <v>3</v>
      </c>
      <c r="B2" s="154" t="str">
        <f>'Summary and sign-off'!B2:F2</f>
        <v>Electricity Authority</v>
      </c>
      <c r="C2" s="154"/>
      <c r="D2" s="154"/>
      <c r="E2" s="154"/>
      <c r="F2" s="38"/>
    </row>
    <row r="3" spans="1:6" ht="21" customHeight="1" x14ac:dyDescent="0.35">
      <c r="A3" s="4" t="s">
        <v>61</v>
      </c>
      <c r="B3" s="154" t="str">
        <f>'Summary and sign-off'!B3:F3</f>
        <v>James Stevenson-Wallace</v>
      </c>
      <c r="C3" s="154"/>
      <c r="D3" s="154"/>
      <c r="E3" s="154"/>
      <c r="F3" s="38"/>
    </row>
    <row r="4" spans="1:6" ht="21" customHeight="1" x14ac:dyDescent="0.35">
      <c r="A4" s="4" t="s">
        <v>62</v>
      </c>
      <c r="B4" s="154">
        <f>'Summary and sign-off'!B4:F4</f>
        <v>44105</v>
      </c>
      <c r="C4" s="154"/>
      <c r="D4" s="154"/>
      <c r="E4" s="154"/>
      <c r="F4" s="38"/>
    </row>
    <row r="5" spans="1:6" ht="21" customHeight="1" x14ac:dyDescent="0.35">
      <c r="A5" s="4" t="s">
        <v>63</v>
      </c>
      <c r="B5" s="154">
        <f>'Summary and sign-off'!B5:F5</f>
        <v>44196</v>
      </c>
      <c r="C5" s="154"/>
      <c r="D5" s="154"/>
      <c r="E5" s="154"/>
      <c r="F5" s="38"/>
    </row>
    <row r="6" spans="1:6" ht="21" customHeight="1" x14ac:dyDescent="0.35">
      <c r="A6" s="4" t="s">
        <v>64</v>
      </c>
      <c r="B6" s="149" t="s">
        <v>32</v>
      </c>
      <c r="C6" s="149"/>
      <c r="D6" s="149"/>
      <c r="E6" s="149"/>
      <c r="F6" s="38"/>
    </row>
    <row r="7" spans="1:6" ht="21" customHeight="1" x14ac:dyDescent="0.35">
      <c r="A7" s="4" t="s">
        <v>7</v>
      </c>
      <c r="B7" s="149" t="s">
        <v>34</v>
      </c>
      <c r="C7" s="149"/>
      <c r="D7" s="149"/>
      <c r="E7" s="149"/>
      <c r="F7" s="38"/>
    </row>
    <row r="8" spans="1:6" ht="35.25" customHeight="1" x14ac:dyDescent="0.4">
      <c r="A8" s="164" t="s">
        <v>88</v>
      </c>
      <c r="B8" s="164"/>
      <c r="C8" s="165"/>
      <c r="D8" s="165"/>
      <c r="E8" s="165"/>
      <c r="F8" s="42"/>
    </row>
    <row r="9" spans="1:6" ht="35.25" customHeight="1" x14ac:dyDescent="0.4">
      <c r="A9" s="162" t="s">
        <v>89</v>
      </c>
      <c r="B9" s="163"/>
      <c r="C9" s="163"/>
      <c r="D9" s="163"/>
      <c r="E9" s="163"/>
      <c r="F9" s="42"/>
    </row>
    <row r="10" spans="1:6" ht="27" customHeight="1" x14ac:dyDescent="0.35">
      <c r="A10" s="35" t="s">
        <v>90</v>
      </c>
      <c r="B10" s="35" t="s">
        <v>13</v>
      </c>
      <c r="C10" s="35" t="s">
        <v>91</v>
      </c>
      <c r="D10" s="35" t="s">
        <v>92</v>
      </c>
      <c r="E10" s="35" t="s">
        <v>72</v>
      </c>
      <c r="F10" s="23"/>
    </row>
    <row r="11" spans="1:6" s="68" customFormat="1" hidden="1" x14ac:dyDescent="0.35">
      <c r="A11" s="115"/>
      <c r="B11" s="112"/>
      <c r="C11" s="116"/>
      <c r="D11" s="116"/>
      <c r="E11" s="117"/>
      <c r="F11" s="2"/>
    </row>
    <row r="12" spans="1:6" s="68" customFormat="1" x14ac:dyDescent="0.35">
      <c r="A12" s="133"/>
      <c r="B12" s="134"/>
      <c r="C12" s="138"/>
      <c r="D12" s="138"/>
      <c r="E12" s="139"/>
      <c r="F12" s="2"/>
    </row>
    <row r="13" spans="1:6" s="68" customFormat="1" x14ac:dyDescent="0.35">
      <c r="A13" s="133">
        <v>44140</v>
      </c>
      <c r="B13" s="134">
        <v>226.96</v>
      </c>
      <c r="C13" s="138" t="s">
        <v>136</v>
      </c>
      <c r="D13" s="138" t="s">
        <v>135</v>
      </c>
      <c r="E13" s="139" t="s">
        <v>122</v>
      </c>
      <c r="F13" s="2"/>
    </row>
    <row r="14" spans="1:6" s="68" customFormat="1" x14ac:dyDescent="0.35">
      <c r="A14" s="133"/>
      <c r="B14" s="134"/>
      <c r="C14" s="138"/>
      <c r="D14" s="138"/>
      <c r="E14" s="139"/>
      <c r="F14" s="2"/>
    </row>
    <row r="15" spans="1:6" s="68" customFormat="1" x14ac:dyDescent="0.35">
      <c r="A15" s="133"/>
      <c r="B15" s="134"/>
      <c r="C15" s="138"/>
      <c r="D15" s="138"/>
      <c r="E15" s="139"/>
      <c r="F15" s="2"/>
    </row>
    <row r="16" spans="1:6" s="68" customFormat="1" x14ac:dyDescent="0.35">
      <c r="A16" s="133"/>
      <c r="B16" s="134"/>
      <c r="C16" s="138"/>
      <c r="D16" s="138"/>
      <c r="E16" s="139"/>
      <c r="F16" s="2"/>
    </row>
    <row r="17" spans="1:6" s="68" customFormat="1" x14ac:dyDescent="0.35">
      <c r="A17" s="133"/>
      <c r="B17" s="134"/>
      <c r="C17" s="138"/>
      <c r="D17" s="138"/>
      <c r="E17" s="139"/>
      <c r="F17" s="2"/>
    </row>
    <row r="18" spans="1:6" s="68" customFormat="1" x14ac:dyDescent="0.35">
      <c r="A18" s="133"/>
      <c r="B18" s="134"/>
      <c r="C18" s="138"/>
      <c r="D18" s="138"/>
      <c r="E18" s="139"/>
      <c r="F18" s="2"/>
    </row>
    <row r="19" spans="1:6" s="68" customFormat="1" x14ac:dyDescent="0.35">
      <c r="A19" s="133"/>
      <c r="B19" s="134"/>
      <c r="C19" s="138"/>
      <c r="D19" s="138"/>
      <c r="E19" s="139"/>
      <c r="F19" s="2"/>
    </row>
    <row r="20" spans="1:6" s="68" customFormat="1" x14ac:dyDescent="0.35">
      <c r="A20" s="133"/>
      <c r="B20" s="134"/>
      <c r="C20" s="138"/>
      <c r="D20" s="138"/>
      <c r="E20" s="139"/>
      <c r="F20" s="2"/>
    </row>
    <row r="21" spans="1:6" s="68" customFormat="1" x14ac:dyDescent="0.35">
      <c r="A21" s="133"/>
      <c r="B21" s="134"/>
      <c r="C21" s="138"/>
      <c r="D21" s="138"/>
      <c r="E21" s="139"/>
      <c r="F21" s="2"/>
    </row>
    <row r="22" spans="1:6" s="68" customFormat="1" x14ac:dyDescent="0.35">
      <c r="A22" s="137"/>
      <c r="B22" s="134"/>
      <c r="C22" s="138"/>
      <c r="D22" s="138"/>
      <c r="E22" s="139"/>
      <c r="F22" s="2"/>
    </row>
    <row r="23" spans="1:6" s="68" customFormat="1" x14ac:dyDescent="0.35">
      <c r="A23" s="137"/>
      <c r="B23" s="134"/>
      <c r="C23" s="138"/>
      <c r="D23" s="138"/>
      <c r="E23" s="139"/>
      <c r="F23" s="2"/>
    </row>
    <row r="24" spans="1:6" s="68" customFormat="1" ht="11.25" hidden="1" customHeight="1" x14ac:dyDescent="0.35">
      <c r="A24" s="115"/>
      <c r="B24" s="112"/>
      <c r="C24" s="116"/>
      <c r="D24" s="116"/>
      <c r="E24" s="117"/>
      <c r="F24" s="2"/>
    </row>
    <row r="25" spans="1:6" ht="34.5" customHeight="1" x14ac:dyDescent="0.35">
      <c r="A25" s="69" t="s">
        <v>93</v>
      </c>
      <c r="B25" s="78">
        <f>SUM(B11:B24)</f>
        <v>226.96</v>
      </c>
      <c r="C25" s="85" t="str">
        <f>IF(SUBTOTAL(3,B11:B24)=SUBTOTAL(103,B11:B24),'Summary and sign-off'!$A$48,'Summary and sign-off'!$A$49)</f>
        <v>Check - there are no hidden rows with data</v>
      </c>
      <c r="D25" s="155" t="str">
        <f>IF('Summary and sign-off'!F58='Summary and sign-off'!F54,'Summary and sign-off'!A51,'Summary and sign-off'!A50)</f>
        <v>Check - each entry provides sufficient information</v>
      </c>
      <c r="E25" s="155"/>
      <c r="F25" s="2"/>
    </row>
    <row r="26" spans="1:6" ht="13.15" x14ac:dyDescent="0.4">
      <c r="A26" s="21"/>
      <c r="B26" s="20"/>
      <c r="C26" s="20"/>
      <c r="D26" s="20"/>
      <c r="E26" s="20"/>
      <c r="F26" s="38"/>
    </row>
    <row r="27" spans="1:6" ht="13.15" x14ac:dyDescent="0.4">
      <c r="A27" s="21" t="s">
        <v>24</v>
      </c>
      <c r="B27" s="22"/>
      <c r="C27" s="27"/>
      <c r="D27" s="20"/>
      <c r="E27" s="20"/>
      <c r="F27" s="38"/>
    </row>
    <row r="28" spans="1:6" ht="12.75" customHeight="1" x14ac:dyDescent="0.35">
      <c r="A28" s="23" t="s">
        <v>94</v>
      </c>
      <c r="B28" s="23"/>
      <c r="C28" s="23"/>
      <c r="D28" s="23"/>
      <c r="E28" s="23"/>
      <c r="F28" s="38"/>
    </row>
    <row r="29" spans="1:6" x14ac:dyDescent="0.35">
      <c r="A29" s="23" t="s">
        <v>95</v>
      </c>
      <c r="B29" s="31"/>
      <c r="C29" s="43"/>
      <c r="D29" s="44"/>
      <c r="E29" s="44"/>
      <c r="F29" s="38"/>
    </row>
    <row r="30" spans="1:6" ht="13.15" x14ac:dyDescent="0.4">
      <c r="A30" s="23" t="s">
        <v>30</v>
      </c>
      <c r="B30" s="25"/>
      <c r="C30" s="26"/>
      <c r="D30" s="26"/>
      <c r="E30" s="26"/>
      <c r="F30" s="27"/>
    </row>
    <row r="31" spans="1:6" x14ac:dyDescent="0.35">
      <c r="A31" s="31" t="s">
        <v>96</v>
      </c>
      <c r="B31" s="31"/>
      <c r="C31" s="43"/>
      <c r="D31" s="43"/>
      <c r="E31" s="43"/>
      <c r="F31" s="38"/>
    </row>
    <row r="32" spans="1:6" ht="12.75" customHeight="1" x14ac:dyDescent="0.35">
      <c r="A32" s="31" t="s">
        <v>97</v>
      </c>
      <c r="B32" s="31"/>
      <c r="C32" s="45"/>
      <c r="D32" s="45"/>
      <c r="E32" s="33"/>
      <c r="F32" s="38"/>
    </row>
    <row r="33" spans="1:6" x14ac:dyDescent="0.35">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112"/>
  <sheetViews>
    <sheetView topLeftCell="A4" zoomScaleNormal="100" workbookViewId="0">
      <selection activeCell="A21" sqref="A21"/>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36.86328125" style="16" customWidth="1"/>
    <col min="7" max="10" width="9.1328125" style="16" hidden="1" customWidth="1"/>
    <col min="11" max="13" width="0" style="16" hidden="1" customWidth="1"/>
    <col min="14" max="16384" width="9.1328125" style="16" hidden="1"/>
  </cols>
  <sheetData>
    <row r="1" spans="1:6" ht="26.25" customHeight="1" x14ac:dyDescent="0.35">
      <c r="A1" s="151" t="s">
        <v>60</v>
      </c>
      <c r="B1" s="151"/>
      <c r="C1" s="151"/>
      <c r="D1" s="151"/>
      <c r="E1" s="151"/>
      <c r="F1" s="24"/>
    </row>
    <row r="2" spans="1:6" ht="21" customHeight="1" x14ac:dyDescent="0.35">
      <c r="A2" s="4" t="s">
        <v>3</v>
      </c>
      <c r="B2" s="154" t="str">
        <f>'Summary and sign-off'!B2:F2</f>
        <v>Electricity Authority</v>
      </c>
      <c r="C2" s="154"/>
      <c r="D2" s="154"/>
      <c r="E2" s="154"/>
      <c r="F2" s="24"/>
    </row>
    <row r="3" spans="1:6" ht="21" customHeight="1" x14ac:dyDescent="0.35">
      <c r="A3" s="4" t="s">
        <v>61</v>
      </c>
      <c r="B3" s="154" t="str">
        <f>'Summary and sign-off'!B3:F3</f>
        <v>James Stevenson-Wallace</v>
      </c>
      <c r="C3" s="154"/>
      <c r="D3" s="154"/>
      <c r="E3" s="154"/>
      <c r="F3" s="24"/>
    </row>
    <row r="4" spans="1:6" ht="21" customHeight="1" x14ac:dyDescent="0.35">
      <c r="A4" s="4" t="s">
        <v>62</v>
      </c>
      <c r="B4" s="154">
        <f>'Summary and sign-off'!B4:F4</f>
        <v>44105</v>
      </c>
      <c r="C4" s="154"/>
      <c r="D4" s="154"/>
      <c r="E4" s="154"/>
      <c r="F4" s="24"/>
    </row>
    <row r="5" spans="1:6" ht="21" customHeight="1" x14ac:dyDescent="0.35">
      <c r="A5" s="4" t="s">
        <v>63</v>
      </c>
      <c r="B5" s="154">
        <f>'Summary and sign-off'!B5:F5</f>
        <v>44196</v>
      </c>
      <c r="C5" s="154"/>
      <c r="D5" s="154"/>
      <c r="E5" s="154"/>
      <c r="F5" s="24"/>
    </row>
    <row r="6" spans="1:6" ht="21" customHeight="1" x14ac:dyDescent="0.35">
      <c r="A6" s="4" t="s">
        <v>64</v>
      </c>
      <c r="B6" s="149" t="s">
        <v>32</v>
      </c>
      <c r="C6" s="149"/>
      <c r="D6" s="149"/>
      <c r="E6" s="149"/>
      <c r="F6" s="34"/>
    </row>
    <row r="7" spans="1:6" ht="21" customHeight="1" x14ac:dyDescent="0.35">
      <c r="A7" s="4" t="s">
        <v>7</v>
      </c>
      <c r="B7" s="149" t="s">
        <v>34</v>
      </c>
      <c r="C7" s="149"/>
      <c r="D7" s="149"/>
      <c r="E7" s="149"/>
      <c r="F7" s="34"/>
    </row>
    <row r="8" spans="1:6" ht="35.25" customHeight="1" x14ac:dyDescent="0.35">
      <c r="A8" s="158" t="s">
        <v>98</v>
      </c>
      <c r="B8" s="158"/>
      <c r="C8" s="165"/>
      <c r="D8" s="165"/>
      <c r="E8" s="165"/>
      <c r="F8" s="24"/>
    </row>
    <row r="9" spans="1:6" ht="35.25" customHeight="1" x14ac:dyDescent="0.35">
      <c r="A9" s="166" t="s">
        <v>99</v>
      </c>
      <c r="B9" s="167"/>
      <c r="C9" s="167"/>
      <c r="D9" s="167"/>
      <c r="E9" s="167"/>
      <c r="F9" s="24"/>
    </row>
    <row r="10" spans="1:6" ht="27" customHeight="1" x14ac:dyDescent="0.35">
      <c r="A10" s="35" t="s">
        <v>68</v>
      </c>
      <c r="B10" s="35" t="s">
        <v>13</v>
      </c>
      <c r="C10" s="35" t="s">
        <v>100</v>
      </c>
      <c r="D10" s="35" t="s">
        <v>101</v>
      </c>
      <c r="E10" s="35" t="s">
        <v>72</v>
      </c>
      <c r="F10" s="36"/>
    </row>
    <row r="11" spans="1:6" s="68" customFormat="1" hidden="1" x14ac:dyDescent="0.35">
      <c r="A11" s="115"/>
      <c r="B11" s="112"/>
      <c r="C11" s="116"/>
      <c r="D11" s="116"/>
      <c r="E11" s="117"/>
      <c r="F11" s="3"/>
    </row>
    <row r="12" spans="1:6" s="68" customFormat="1" x14ac:dyDescent="0.35">
      <c r="A12" s="137">
        <v>44105</v>
      </c>
      <c r="B12" s="134">
        <v>476.67</v>
      </c>
      <c r="C12" s="138" t="s">
        <v>127</v>
      </c>
      <c r="D12" s="138" t="s">
        <v>125</v>
      </c>
      <c r="E12" s="139" t="s">
        <v>122</v>
      </c>
      <c r="F12" s="3"/>
    </row>
    <row r="13" spans="1:6" s="68" customFormat="1" x14ac:dyDescent="0.35">
      <c r="A13" s="137">
        <v>44136</v>
      </c>
      <c r="B13" s="134">
        <v>476.67</v>
      </c>
      <c r="C13" s="138" t="s">
        <v>127</v>
      </c>
      <c r="D13" s="138" t="s">
        <v>125</v>
      </c>
      <c r="E13" s="139" t="s">
        <v>122</v>
      </c>
      <c r="F13" s="3"/>
    </row>
    <row r="14" spans="1:6" s="68" customFormat="1" x14ac:dyDescent="0.35">
      <c r="A14" s="137">
        <v>44166</v>
      </c>
      <c r="B14" s="134">
        <v>476.67</v>
      </c>
      <c r="C14" s="138" t="s">
        <v>127</v>
      </c>
      <c r="D14" s="138" t="s">
        <v>125</v>
      </c>
      <c r="E14" s="139" t="s">
        <v>122</v>
      </c>
      <c r="F14" s="3"/>
    </row>
    <row r="15" spans="1:6" s="68" customFormat="1" x14ac:dyDescent="0.35">
      <c r="A15" s="137">
        <v>44075</v>
      </c>
      <c r="B15" s="134">
        <v>24.99</v>
      </c>
      <c r="C15" s="138" t="s">
        <v>128</v>
      </c>
      <c r="D15" s="138" t="s">
        <v>126</v>
      </c>
      <c r="E15" s="139" t="s">
        <v>124</v>
      </c>
      <c r="F15" s="3"/>
    </row>
    <row r="16" spans="1:6" s="68" customFormat="1" x14ac:dyDescent="0.35">
      <c r="A16" s="137">
        <v>44105</v>
      </c>
      <c r="B16" s="134">
        <v>15</v>
      </c>
      <c r="C16" s="138" t="s">
        <v>128</v>
      </c>
      <c r="D16" s="138" t="s">
        <v>126</v>
      </c>
      <c r="E16" s="139" t="s">
        <v>124</v>
      </c>
      <c r="F16" s="3"/>
    </row>
    <row r="17" spans="1:6" s="68" customFormat="1" x14ac:dyDescent="0.35">
      <c r="A17" s="137">
        <v>44075</v>
      </c>
      <c r="B17" s="134">
        <v>44.72</v>
      </c>
      <c r="C17" s="138" t="s">
        <v>129</v>
      </c>
      <c r="D17" s="138" t="s">
        <v>123</v>
      </c>
      <c r="E17" s="139" t="s">
        <v>124</v>
      </c>
      <c r="F17" s="3"/>
    </row>
    <row r="18" spans="1:6" s="68" customFormat="1" x14ac:dyDescent="0.35">
      <c r="A18" s="137">
        <v>44105</v>
      </c>
      <c r="B18" s="134">
        <v>43.86</v>
      </c>
      <c r="C18" s="138" t="s">
        <v>129</v>
      </c>
      <c r="D18" s="138" t="s">
        <v>123</v>
      </c>
      <c r="E18" s="139" t="s">
        <v>124</v>
      </c>
      <c r="F18" s="3"/>
    </row>
    <row r="19" spans="1:6" s="68" customFormat="1" x14ac:dyDescent="0.35">
      <c r="A19" s="137"/>
      <c r="B19" s="134"/>
      <c r="C19" s="138"/>
      <c r="D19" s="138"/>
      <c r="E19" s="139"/>
      <c r="F19" s="3"/>
    </row>
    <row r="20" spans="1:6" s="68" customFormat="1" x14ac:dyDescent="0.35">
      <c r="A20" s="137"/>
      <c r="B20" s="134"/>
      <c r="C20" s="138"/>
      <c r="D20" s="138"/>
      <c r="E20" s="139"/>
      <c r="F20" s="3"/>
    </row>
    <row r="21" spans="1:6" s="68" customFormat="1" x14ac:dyDescent="0.35">
      <c r="A21" s="137"/>
      <c r="B21" s="134"/>
      <c r="C21" s="138"/>
      <c r="D21" s="138"/>
      <c r="E21" s="139"/>
      <c r="F21" s="3"/>
    </row>
    <row r="22" spans="1:6" s="68" customFormat="1" x14ac:dyDescent="0.35">
      <c r="A22" s="137"/>
      <c r="B22" s="134"/>
      <c r="C22" s="138"/>
      <c r="D22" s="138"/>
      <c r="E22" s="139"/>
      <c r="F22" s="3"/>
    </row>
    <row r="23" spans="1:6" s="68" customFormat="1" x14ac:dyDescent="0.35">
      <c r="A23" s="137"/>
      <c r="B23" s="134"/>
      <c r="C23" s="138"/>
      <c r="D23" s="138"/>
      <c r="E23" s="139"/>
      <c r="F23" s="3"/>
    </row>
    <row r="24" spans="1:6" s="68" customFormat="1" hidden="1" x14ac:dyDescent="0.35">
      <c r="A24" s="115"/>
      <c r="B24" s="112"/>
      <c r="C24" s="116"/>
      <c r="D24" s="116"/>
      <c r="E24" s="117"/>
      <c r="F24" s="3"/>
    </row>
    <row r="25" spans="1:6" ht="34.5" customHeight="1" x14ac:dyDescent="0.35">
      <c r="A25" s="69" t="s">
        <v>102</v>
      </c>
      <c r="B25" s="78">
        <f>SUM(B11:B24)</f>
        <v>1558.58</v>
      </c>
      <c r="C25" s="85" t="str">
        <f>IF(SUBTOTAL(3,B11:B24)=SUBTOTAL(103,B11:B24),'Summary and sign-off'!$A$48,'Summary and sign-off'!$A$49)</f>
        <v>Check - there are no hidden rows with data</v>
      </c>
      <c r="D25" s="155" t="str">
        <f>IF('Summary and sign-off'!F59='Summary and sign-off'!F54,'Summary and sign-off'!A51,'Summary and sign-off'!A50)</f>
        <v>Check - each entry provides sufficient information</v>
      </c>
      <c r="E25" s="155"/>
      <c r="F25" s="37"/>
    </row>
    <row r="26" spans="1:6" ht="14.1" customHeight="1" x14ac:dyDescent="0.35">
      <c r="A26" s="38"/>
      <c r="B26" s="27"/>
      <c r="C26" s="20"/>
      <c r="D26" s="20"/>
      <c r="E26" s="20"/>
      <c r="F26" s="24"/>
    </row>
    <row r="27" spans="1:6" ht="13.15" x14ac:dyDescent="0.4">
      <c r="A27" s="21" t="s">
        <v>103</v>
      </c>
      <c r="B27" s="20"/>
      <c r="C27" s="20"/>
      <c r="D27" s="20"/>
      <c r="E27" s="20"/>
      <c r="F27" s="24"/>
    </row>
    <row r="28" spans="1:6" ht="12.6" customHeight="1" x14ac:dyDescent="0.35">
      <c r="A28" s="23" t="s">
        <v>82</v>
      </c>
      <c r="B28" s="20"/>
      <c r="C28" s="20"/>
      <c r="D28" s="20"/>
      <c r="E28" s="20"/>
      <c r="F28" s="24"/>
    </row>
    <row r="29" spans="1:6" ht="13.15" x14ac:dyDescent="0.4">
      <c r="A29" s="23" t="s">
        <v>30</v>
      </c>
      <c r="B29" s="25"/>
      <c r="C29" s="26"/>
      <c r="D29" s="26"/>
      <c r="E29" s="26"/>
      <c r="F29" s="27"/>
    </row>
    <row r="30" spans="1:6" x14ac:dyDescent="0.35">
      <c r="A30" s="31" t="s">
        <v>96</v>
      </c>
      <c r="B30" s="32"/>
      <c r="C30" s="27"/>
      <c r="D30" s="27"/>
      <c r="E30" s="27"/>
      <c r="F30" s="27"/>
    </row>
    <row r="31" spans="1:6" ht="12.75" customHeight="1" x14ac:dyDescent="0.35">
      <c r="A31" s="31" t="s">
        <v>97</v>
      </c>
      <c r="B31" s="39"/>
      <c r="C31" s="33"/>
      <c r="D31" s="33"/>
      <c r="E31" s="33"/>
      <c r="F31" s="33"/>
    </row>
    <row r="32" spans="1:6" x14ac:dyDescent="0.35">
      <c r="A32" s="38"/>
      <c r="B32" s="40"/>
      <c r="C32" s="20"/>
      <c r="D32" s="20"/>
      <c r="E32" s="20"/>
      <c r="F32" s="38"/>
    </row>
    <row r="33" spans="1:6" hidden="1" x14ac:dyDescent="0.35">
      <c r="A33" s="20"/>
      <c r="B33" s="20"/>
      <c r="C33" s="20"/>
      <c r="D33" s="20"/>
      <c r="E33" s="38"/>
    </row>
    <row r="34" spans="1:6" ht="12.75" hidden="1" customHeight="1" x14ac:dyDescent="0.35"/>
    <row r="35" spans="1:6" hidden="1" x14ac:dyDescent="0.35">
      <c r="A35" s="41"/>
      <c r="B35" s="41"/>
      <c r="C35" s="41"/>
      <c r="D35" s="41"/>
      <c r="E35" s="41"/>
      <c r="F35" s="24"/>
    </row>
    <row r="36" spans="1:6" hidden="1" x14ac:dyDescent="0.35">
      <c r="A36" s="41"/>
      <c r="B36" s="41"/>
      <c r="C36" s="41"/>
      <c r="D36" s="41"/>
      <c r="E36" s="41"/>
      <c r="F36" s="24"/>
    </row>
    <row r="37" spans="1:6" hidden="1" x14ac:dyDescent="0.35">
      <c r="A37" s="41"/>
      <c r="B37" s="41"/>
      <c r="C37" s="41"/>
      <c r="D37" s="41"/>
      <c r="E37" s="41"/>
      <c r="F37" s="24"/>
    </row>
    <row r="38" spans="1:6" hidden="1" x14ac:dyDescent="0.35">
      <c r="A38" s="41"/>
      <c r="B38" s="41"/>
      <c r="C38" s="41"/>
      <c r="D38" s="41"/>
      <c r="E38" s="41"/>
      <c r="F38" s="24"/>
    </row>
    <row r="39" spans="1:6" hidden="1" x14ac:dyDescent="0.35">
      <c r="A39" s="41"/>
      <c r="B39" s="41"/>
      <c r="C39" s="41"/>
      <c r="D39" s="41"/>
      <c r="E39" s="41"/>
      <c r="F39" s="24"/>
    </row>
    <row r="51" x14ac:dyDescent="0.35"/>
    <row r="52" x14ac:dyDescent="0.35"/>
    <row r="53" x14ac:dyDescent="0.35"/>
    <row r="54" x14ac:dyDescent="0.35"/>
    <row r="55"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20" sqref="B20"/>
    </sheetView>
  </sheetViews>
  <sheetFormatPr defaultColWidth="0" defaultRowHeight="12.75" zeroHeight="1" x14ac:dyDescent="0.35"/>
  <cols>
    <col min="1" max="1" width="35.73046875" style="16" customWidth="1"/>
    <col min="2" max="2" width="46.86328125" style="16" customWidth="1"/>
    <col min="3" max="3" width="22.1328125" style="16" customWidth="1"/>
    <col min="4" max="4" width="25.3984375" style="16" customWidth="1"/>
    <col min="5" max="6" width="35.73046875" style="16" customWidth="1"/>
    <col min="7" max="7" width="38" style="16" customWidth="1"/>
    <col min="8" max="10" width="9.1328125" style="16" hidden="1" customWidth="1"/>
    <col min="11" max="15" width="0" style="16" hidden="1" customWidth="1"/>
    <col min="16" max="16384" width="0" style="16" hidden="1"/>
  </cols>
  <sheetData>
    <row r="1" spans="1:6" ht="26.25" customHeight="1" x14ac:dyDescent="0.35">
      <c r="A1" s="151" t="s">
        <v>104</v>
      </c>
      <c r="B1" s="151"/>
      <c r="C1" s="151"/>
      <c r="D1" s="151"/>
      <c r="E1" s="151"/>
      <c r="F1" s="151"/>
    </row>
    <row r="2" spans="1:6" ht="21" customHeight="1" x14ac:dyDescent="0.35">
      <c r="A2" s="4" t="s">
        <v>3</v>
      </c>
      <c r="B2" s="154" t="str">
        <f>'Summary and sign-off'!B2:F2</f>
        <v>Electricity Authority</v>
      </c>
      <c r="C2" s="154"/>
      <c r="D2" s="154"/>
      <c r="E2" s="154"/>
      <c r="F2" s="154"/>
    </row>
    <row r="3" spans="1:6" ht="21" customHeight="1" x14ac:dyDescent="0.35">
      <c r="A3" s="4" t="s">
        <v>61</v>
      </c>
      <c r="B3" s="154" t="str">
        <f>'Summary and sign-off'!B3:F3</f>
        <v>James Stevenson-Wallace</v>
      </c>
      <c r="C3" s="154"/>
      <c r="D3" s="154"/>
      <c r="E3" s="154"/>
      <c r="F3" s="154"/>
    </row>
    <row r="4" spans="1:6" ht="21" customHeight="1" x14ac:dyDescent="0.35">
      <c r="A4" s="4" t="s">
        <v>62</v>
      </c>
      <c r="B4" s="154">
        <f>'Summary and sign-off'!B4:F4</f>
        <v>44105</v>
      </c>
      <c r="C4" s="154"/>
      <c r="D4" s="154"/>
      <c r="E4" s="154"/>
      <c r="F4" s="154"/>
    </row>
    <row r="5" spans="1:6" ht="21" customHeight="1" x14ac:dyDescent="0.35">
      <c r="A5" s="4" t="s">
        <v>63</v>
      </c>
      <c r="B5" s="154">
        <f>'Summary and sign-off'!B5:F5</f>
        <v>44196</v>
      </c>
      <c r="C5" s="154"/>
      <c r="D5" s="154"/>
      <c r="E5" s="154"/>
      <c r="F5" s="154"/>
    </row>
    <row r="6" spans="1:6" ht="21" customHeight="1" x14ac:dyDescent="0.35">
      <c r="A6" s="4" t="s">
        <v>105</v>
      </c>
      <c r="B6" s="149" t="s">
        <v>32</v>
      </c>
      <c r="C6" s="149"/>
      <c r="D6" s="149"/>
      <c r="E6" s="149"/>
      <c r="F6" s="149"/>
    </row>
    <row r="7" spans="1:6" ht="21" customHeight="1" x14ac:dyDescent="0.35">
      <c r="A7" s="4" t="s">
        <v>7</v>
      </c>
      <c r="B7" s="149" t="s">
        <v>34</v>
      </c>
      <c r="C7" s="149"/>
      <c r="D7" s="149"/>
      <c r="E7" s="149"/>
      <c r="F7" s="149"/>
    </row>
    <row r="8" spans="1:6" ht="36" customHeight="1" x14ac:dyDescent="0.35">
      <c r="A8" s="158" t="s">
        <v>106</v>
      </c>
      <c r="B8" s="158"/>
      <c r="C8" s="158"/>
      <c r="D8" s="158"/>
      <c r="E8" s="158"/>
      <c r="F8" s="158"/>
    </row>
    <row r="9" spans="1:6" ht="36" customHeight="1" x14ac:dyDescent="0.35">
      <c r="A9" s="166" t="s">
        <v>107</v>
      </c>
      <c r="B9" s="167"/>
      <c r="C9" s="167"/>
      <c r="D9" s="167"/>
      <c r="E9" s="167"/>
      <c r="F9" s="167"/>
    </row>
    <row r="10" spans="1:6" ht="39" customHeight="1" x14ac:dyDescent="0.35">
      <c r="A10" s="35" t="s">
        <v>68</v>
      </c>
      <c r="B10" s="128" t="s">
        <v>108</v>
      </c>
      <c r="C10" s="128" t="s">
        <v>109</v>
      </c>
      <c r="D10" s="128" t="s">
        <v>110</v>
      </c>
      <c r="E10" s="128" t="s">
        <v>111</v>
      </c>
      <c r="F10" s="128" t="s">
        <v>112</v>
      </c>
    </row>
    <row r="11" spans="1:6" s="68" customFormat="1" hidden="1" x14ac:dyDescent="0.35">
      <c r="A11" s="111"/>
      <c r="B11" s="116"/>
      <c r="C11" s="118"/>
      <c r="D11" s="116"/>
      <c r="E11" s="119"/>
      <c r="F11" s="117"/>
    </row>
    <row r="12" spans="1:6" s="68" customFormat="1" x14ac:dyDescent="0.35">
      <c r="A12" s="133"/>
      <c r="B12" s="140"/>
      <c r="C12" s="141"/>
      <c r="D12" s="140"/>
      <c r="E12" s="142"/>
      <c r="F12" s="143"/>
    </row>
    <row r="13" spans="1:6" s="68" customFormat="1" ht="13.15" x14ac:dyDescent="0.35">
      <c r="A13" s="133"/>
      <c r="B13" s="147" t="s">
        <v>132</v>
      </c>
      <c r="C13" s="141"/>
      <c r="D13" s="140"/>
      <c r="E13" s="142"/>
      <c r="F13" s="143"/>
    </row>
    <row r="14" spans="1:6" s="68" customFormat="1" x14ac:dyDescent="0.35">
      <c r="A14" s="133"/>
      <c r="B14" s="140"/>
      <c r="C14" s="141"/>
      <c r="D14" s="140"/>
      <c r="E14" s="142"/>
      <c r="F14" s="143"/>
    </row>
    <row r="15" spans="1:6" s="68" customFormat="1" x14ac:dyDescent="0.35">
      <c r="A15" s="133"/>
      <c r="B15" s="140"/>
      <c r="C15" s="141"/>
      <c r="D15" s="140"/>
      <c r="E15" s="142"/>
      <c r="F15" s="143"/>
    </row>
    <row r="16" spans="1:6" s="68" customFormat="1" x14ac:dyDescent="0.35">
      <c r="A16" s="133"/>
      <c r="B16" s="140"/>
      <c r="C16" s="141"/>
      <c r="D16" s="140"/>
      <c r="E16" s="142"/>
      <c r="F16" s="143"/>
    </row>
    <row r="17" spans="1:7" s="68" customFormat="1" x14ac:dyDescent="0.35">
      <c r="A17" s="133"/>
      <c r="B17" s="140"/>
      <c r="C17" s="141"/>
      <c r="D17" s="140"/>
      <c r="E17" s="142"/>
      <c r="F17" s="143"/>
    </row>
    <row r="18" spans="1:7" s="68" customFormat="1" x14ac:dyDescent="0.35">
      <c r="A18" s="133"/>
      <c r="B18" s="140"/>
      <c r="C18" s="141"/>
      <c r="D18" s="140"/>
      <c r="E18" s="142"/>
      <c r="F18" s="143"/>
    </row>
    <row r="19" spans="1:7" s="68" customFormat="1" x14ac:dyDescent="0.35">
      <c r="A19" s="133"/>
      <c r="B19" s="140"/>
      <c r="C19" s="141"/>
      <c r="D19" s="140"/>
      <c r="E19" s="142"/>
      <c r="F19" s="143"/>
    </row>
    <row r="20" spans="1:7" s="68" customFormat="1" x14ac:dyDescent="0.35">
      <c r="A20" s="133"/>
      <c r="B20" s="140"/>
      <c r="C20" s="141"/>
      <c r="D20" s="140"/>
      <c r="E20" s="142"/>
      <c r="F20" s="143"/>
    </row>
    <row r="21" spans="1:7" s="68" customFormat="1" x14ac:dyDescent="0.35">
      <c r="A21" s="133"/>
      <c r="B21" s="140"/>
      <c r="C21" s="141"/>
      <c r="D21" s="140"/>
      <c r="E21" s="142"/>
      <c r="F21" s="143"/>
    </row>
    <row r="22" spans="1:7" s="68" customFormat="1" x14ac:dyDescent="0.35">
      <c r="A22" s="133"/>
      <c r="B22" s="140"/>
      <c r="C22" s="141"/>
      <c r="D22" s="140"/>
      <c r="E22" s="142"/>
      <c r="F22" s="143"/>
    </row>
    <row r="23" spans="1:7" s="68" customFormat="1" x14ac:dyDescent="0.35">
      <c r="A23" s="133"/>
      <c r="B23" s="140"/>
      <c r="C23" s="141"/>
      <c r="D23" s="140"/>
      <c r="E23" s="142"/>
      <c r="F23" s="143"/>
    </row>
    <row r="24" spans="1:7" s="68" customFormat="1" hidden="1" x14ac:dyDescent="0.35">
      <c r="A24" s="111"/>
      <c r="B24" s="116"/>
      <c r="C24" s="118"/>
      <c r="D24" s="116"/>
      <c r="E24" s="119"/>
      <c r="F24" s="117"/>
    </row>
    <row r="25" spans="1:7" ht="34.5" customHeight="1" x14ac:dyDescent="0.35">
      <c r="A25" s="129" t="s">
        <v>113</v>
      </c>
      <c r="B25" s="130" t="s">
        <v>114</v>
      </c>
      <c r="C25" s="131">
        <f>C26+C27</f>
        <v>0</v>
      </c>
      <c r="D25" s="132" t="str">
        <f>IF(SUBTOTAL(3,C11:C24)=SUBTOTAL(103,C11:C24),'Summary and sign-off'!$A$48,'Summary and sign-off'!$A$49)</f>
        <v>Check - there are no hidden rows with data</v>
      </c>
      <c r="E25" s="155" t="str">
        <f>IF('Summary and sign-off'!F60='Summary and sign-off'!F54,'Summary and sign-off'!A52,'Summary and sign-off'!A50)</f>
        <v>Not all lines have an entry for "Description", "Was the gift accepted?" and "Estimated value in NZ$"</v>
      </c>
      <c r="F25" s="155"/>
      <c r="G25" s="68"/>
    </row>
    <row r="26" spans="1:7" ht="25.5" customHeight="1" x14ac:dyDescent="0.4">
      <c r="A26" s="70"/>
      <c r="B26" s="71" t="s">
        <v>47</v>
      </c>
      <c r="C26" s="72">
        <f>COUNTIF(C11:C24,'Summary and sign-off'!A45)</f>
        <v>0</v>
      </c>
      <c r="D26" s="17"/>
      <c r="E26" s="18"/>
      <c r="F26" s="19"/>
    </row>
    <row r="27" spans="1:7" ht="25.5" customHeight="1" x14ac:dyDescent="0.4">
      <c r="A27" s="70"/>
      <c r="B27" s="71" t="s">
        <v>48</v>
      </c>
      <c r="C27" s="72">
        <f>COUNTIF(C11:C24,'Summary and sign-off'!A46)</f>
        <v>0</v>
      </c>
      <c r="D27" s="17"/>
      <c r="E27" s="18"/>
      <c r="F27" s="19"/>
    </row>
    <row r="28" spans="1:7" ht="13.15" x14ac:dyDescent="0.4">
      <c r="A28" s="20"/>
      <c r="B28" s="21"/>
      <c r="C28" s="20"/>
      <c r="D28" s="22"/>
      <c r="E28" s="22"/>
      <c r="F28" s="20"/>
    </row>
    <row r="29" spans="1:7" ht="13.15" x14ac:dyDescent="0.4">
      <c r="A29" s="21" t="s">
        <v>103</v>
      </c>
      <c r="B29" s="21"/>
      <c r="C29" s="21"/>
      <c r="D29" s="21"/>
      <c r="E29" s="21"/>
      <c r="F29" s="21"/>
    </row>
    <row r="30" spans="1:7" ht="12.6" customHeight="1" x14ac:dyDescent="0.35">
      <c r="A30" s="23" t="s">
        <v>82</v>
      </c>
      <c r="B30" s="20"/>
      <c r="C30" s="20"/>
      <c r="D30" s="20"/>
      <c r="E30" s="20"/>
      <c r="F30" s="24"/>
    </row>
    <row r="31" spans="1:7" ht="13.15" x14ac:dyDescent="0.4">
      <c r="A31" s="23" t="s">
        <v>30</v>
      </c>
      <c r="B31" s="25"/>
      <c r="C31" s="26"/>
      <c r="D31" s="26"/>
      <c r="E31" s="26"/>
      <c r="F31" s="27"/>
    </row>
    <row r="32" spans="1:7" ht="13.15" x14ac:dyDescent="0.4">
      <c r="A32" s="23" t="s">
        <v>115</v>
      </c>
      <c r="B32" s="28"/>
      <c r="C32" s="28"/>
      <c r="D32" s="28"/>
      <c r="E32" s="28"/>
      <c r="F32" s="28"/>
    </row>
    <row r="33" spans="1:6" ht="12.75" customHeight="1" x14ac:dyDescent="0.35">
      <c r="A33" s="23" t="s">
        <v>116</v>
      </c>
      <c r="B33" s="20"/>
      <c r="C33" s="20"/>
      <c r="D33" s="20"/>
      <c r="E33" s="20"/>
      <c r="F33" s="20"/>
    </row>
    <row r="34" spans="1:6" ht="12.95" customHeight="1" x14ac:dyDescent="0.35">
      <c r="A34" s="29" t="s">
        <v>117</v>
      </c>
      <c r="B34" s="30"/>
      <c r="C34" s="30"/>
      <c r="D34" s="30"/>
      <c r="E34" s="30"/>
      <c r="F34" s="30"/>
    </row>
    <row r="35" spans="1:6" x14ac:dyDescent="0.35">
      <c r="A35" s="31" t="s">
        <v>118</v>
      </c>
      <c r="B35" s="32"/>
      <c r="C35" s="27"/>
      <c r="D35" s="27"/>
      <c r="E35" s="27"/>
      <c r="F35" s="27"/>
    </row>
    <row r="36" spans="1:6" ht="12.75" customHeight="1" x14ac:dyDescent="0.35">
      <c r="A36" s="31" t="s">
        <v>97</v>
      </c>
      <c r="B36" s="23"/>
      <c r="C36" s="33"/>
      <c r="D36" s="33"/>
      <c r="E36" s="33"/>
      <c r="F36" s="33"/>
    </row>
    <row r="37" spans="1:6" ht="12.75" customHeight="1" x14ac:dyDescent="0.35">
      <c r="A37" s="23"/>
      <c r="B37" s="23"/>
      <c r="C37" s="33"/>
      <c r="D37" s="33"/>
      <c r="E37" s="33"/>
      <c r="F37" s="33"/>
    </row>
    <row r="38" spans="1:6" ht="12.75" hidden="1" customHeight="1" x14ac:dyDescent="0.35">
      <c r="A38" s="23"/>
      <c r="B38" s="23"/>
      <c r="C38" s="33"/>
      <c r="D38" s="33"/>
      <c r="E38" s="33"/>
      <c r="F38" s="33"/>
    </row>
    <row r="41" spans="1:6" ht="13.15" hidden="1" x14ac:dyDescent="0.4">
      <c r="A41" s="21"/>
      <c r="B41" s="21"/>
      <c r="C41" s="21"/>
      <c r="D41" s="21"/>
      <c r="E41" s="21"/>
      <c r="F41" s="21"/>
    </row>
    <row r="42" spans="1:6" ht="13.15" hidden="1" x14ac:dyDescent="0.4">
      <c r="A42" s="21"/>
      <c r="B42" s="21"/>
      <c r="C42" s="21"/>
      <c r="D42" s="21"/>
      <c r="E42" s="21"/>
      <c r="F42" s="21"/>
    </row>
    <row r="43" spans="1:6" ht="13.15" hidden="1" x14ac:dyDescent="0.4">
      <c r="A43" s="21"/>
      <c r="B43" s="21"/>
      <c r="C43" s="21"/>
      <c r="D43" s="21"/>
      <c r="E43" s="21"/>
      <c r="F43" s="21"/>
    </row>
    <row r="44" spans="1:6" ht="13.15" hidden="1" x14ac:dyDescent="0.4">
      <c r="A44" s="21"/>
      <c r="B44" s="21"/>
      <c r="C44" s="21"/>
      <c r="D44" s="21"/>
      <c r="E44" s="21"/>
      <c r="F44" s="21"/>
    </row>
    <row r="45" spans="1:6" ht="13.15" hidden="1" x14ac:dyDescent="0.4">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Louise Pearson</cp:lastModifiedBy>
  <cp:revision/>
  <cp:lastPrinted>2021-03-07T18:52:05Z</cp:lastPrinted>
  <dcterms:created xsi:type="dcterms:W3CDTF">2010-10-17T20:59:02Z</dcterms:created>
  <dcterms:modified xsi:type="dcterms:W3CDTF">2022-12-09T01:50:30Z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Jet Reports Function Literals">
    <vt:lpwstr>,	;	,	{	}	[@[{0}]]	1033	5129</vt:lpwstr>
  </property>
</Properties>
</file>